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8385" activeTab="0"/>
  </bookViews>
  <sheets>
    <sheet name="V8_8CM" sheetId="1" r:id="rId1"/>
    <sheet name="TR4 Cam" sheetId="2" r:id="rId2"/>
  </sheets>
  <definedNames>
    <definedName name="ChkMtot">'V8_8CM'!$E$8</definedName>
    <definedName name="ConvG">'TR4 Cam'!$B$14</definedName>
    <definedName name="Gc">'TR4 Cam'!$B$13</definedName>
    <definedName name="RRatioTR4">'TR4 Cam'!$B$15</definedName>
  </definedNames>
  <calcPr fullCalcOnLoad="1"/>
</workbook>
</file>

<file path=xl/sharedStrings.xml><?xml version="1.0" encoding="utf-8"?>
<sst xmlns="http://schemas.openxmlformats.org/spreadsheetml/2006/main" count="83" uniqueCount="53">
  <si>
    <t>Rocker Ratio</t>
  </si>
  <si>
    <t xml:space="preserve">   "Angle"</t>
  </si>
  <si>
    <t xml:space="preserve">         "s"</t>
  </si>
  <si>
    <t xml:space="preserve">     "ds/dt"</t>
  </si>
  <si>
    <t xml:space="preserve">   "d2s/dt2"</t>
  </si>
  <si>
    <t>Spring</t>
  </si>
  <si>
    <t>Force</t>
  </si>
  <si>
    <t>RPM</t>
  </si>
  <si>
    <t>Inertia</t>
  </si>
  <si>
    <t>Total</t>
  </si>
  <si>
    <t>F cam</t>
  </si>
  <si>
    <t>Min</t>
  </si>
  <si>
    <t>70/310</t>
  </si>
  <si>
    <t>70/252</t>
  </si>
  <si>
    <t>Gravity Const</t>
  </si>
  <si>
    <t>Data for Stock TR4 Intake, converted to equivalent cam side mass</t>
  </si>
  <si>
    <t>grams</t>
  </si>
  <si>
    <t>lb</t>
  </si>
  <si>
    <t>factor</t>
  </si>
  <si>
    <t>eqv g</t>
  </si>
  <si>
    <t>eqv lb</t>
  </si>
  <si>
    <t>%</t>
  </si>
  <si>
    <t>Lifter</t>
  </si>
  <si>
    <t>Pushrod</t>
  </si>
  <si>
    <t>Rocker</t>
  </si>
  <si>
    <t>Valve</t>
  </si>
  <si>
    <t>total</t>
  </si>
  <si>
    <t>Retainer</t>
  </si>
  <si>
    <t>Springs (2)</t>
  </si>
  <si>
    <t>nominal</t>
  </si>
  <si>
    <t>equiv.</t>
  </si>
  <si>
    <t>Intake Seat Force</t>
  </si>
  <si>
    <t>Intake Spring Const</t>
  </si>
  <si>
    <t>Exhaust Seat Force</t>
  </si>
  <si>
    <t>Exhaust Spring Const</t>
  </si>
  <si>
    <t>Lift</t>
  </si>
  <si>
    <t>Velocity</t>
  </si>
  <si>
    <t>Acceleration</t>
  </si>
  <si>
    <t>Flathead V8 8CM cam with rebuild valve train</t>
  </si>
  <si>
    <t>Stock</t>
  </si>
  <si>
    <t>Zephyr</t>
  </si>
  <si>
    <t>Zephr</t>
  </si>
  <si>
    <t>net</t>
  </si>
  <si>
    <t>angle</t>
  </si>
  <si>
    <t>s</t>
  </si>
  <si>
    <t>s'</t>
  </si>
  <si>
    <t>s"</t>
  </si>
  <si>
    <t>lifter, new Johnson hollow</t>
  </si>
  <si>
    <t>valve, new 8BA</t>
  </si>
  <si>
    <t>retainer, new 8BA</t>
  </si>
  <si>
    <t>spring, stock</t>
  </si>
  <si>
    <t>g conversion</t>
  </si>
  <si>
    <t>Max cam RPM Calculated: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</si>
</sst>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 Spring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'V8_8CM'!$E$14:$E$172</c:f>
              <c:numCache/>
            </c:numRef>
          </c:yVal>
          <c:smooth val="0"/>
        </c:ser>
        <c:ser>
          <c:idx val="4"/>
          <c:order val="1"/>
          <c:tx>
            <c:v>Zephyr Spring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'V8_8CM'!$F$14:$F$172</c:f>
              <c:numCache/>
            </c:numRef>
          </c:yVal>
          <c:smooth val="0"/>
        </c:ser>
        <c:ser>
          <c:idx val="1"/>
          <c:order val="2"/>
          <c:tx>
            <c:v>3000 RPM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'V8_8CM'!$G$14:$G$172</c:f>
              <c:numCache/>
            </c:numRef>
          </c:yVal>
          <c:smooth val="0"/>
        </c:ser>
        <c:ser>
          <c:idx val="2"/>
          <c:order val="3"/>
          <c:tx>
            <c:v>4000 RPM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'V8_8CM'!$A$14:$A$172</c:f>
              <c:numCache/>
            </c:numRef>
          </c:xVal>
          <c:yVal>
            <c:numRef>
              <c:f>'V8_8CM'!$H$14:$H$172</c:f>
              <c:numCache/>
            </c:numRef>
          </c:yVal>
          <c:smooth val="0"/>
        </c:ser>
        <c:axId val="45467971"/>
        <c:axId val="6558556"/>
      </c:scatterChart>
      <c:valAx>
        <c:axId val="45467971"/>
        <c:scaling>
          <c:orientation val="minMax"/>
          <c:max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8556"/>
        <c:crossesAt val="-150"/>
        <c:crossBetween val="midCat"/>
        <c:dispUnits/>
      </c:valAx>
      <c:valAx>
        <c:axId val="6558556"/>
        <c:scaling>
          <c:orientation val="minMax"/>
          <c:max val="3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(lbf)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467971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Spring 70/251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Cam'!$E$19:$E$100</c:f>
              <c:numCache/>
            </c:numRef>
          </c:yVal>
          <c:smooth val="0"/>
        </c:ser>
        <c:ser>
          <c:idx val="1"/>
          <c:order val="1"/>
          <c:tx>
            <c:v>Spring 70/310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Cam'!$F$19:$F$100</c:f>
              <c:numCache/>
            </c:numRef>
          </c:yVal>
          <c:smooth val="0"/>
        </c:ser>
        <c:ser>
          <c:idx val="2"/>
          <c:order val="2"/>
          <c:tx>
            <c:v>Inertia 2000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Cam'!$G$19:$G$100</c:f>
              <c:numCache>
                <c:ptCount val="82"/>
                <c:pt idx="0">
                  <c:v>70.66821407604127</c:v>
                </c:pt>
                <c:pt idx="1">
                  <c:v>111.08906324194326</c:v>
                </c:pt>
                <c:pt idx="2">
                  <c:v>152.52918398734514</c:v>
                </c:pt>
                <c:pt idx="3">
                  <c:v>193.57313502448858</c:v>
                </c:pt>
                <c:pt idx="4">
                  <c:v>219.15877482385866</c:v>
                </c:pt>
                <c:pt idx="5">
                  <c:v>229.2861033854554</c:v>
                </c:pt>
                <c:pt idx="6">
                  <c:v>226.8552368260444</c:v>
                </c:pt>
                <c:pt idx="7">
                  <c:v>216.37404794250804</c:v>
                </c:pt>
                <c:pt idx="8">
                  <c:v>198.104085668454</c:v>
                </c:pt>
                <c:pt idx="9">
                  <c:v>172.04535000388208</c:v>
                </c:pt>
                <c:pt idx="10">
                  <c:v>138.20168725663956</c:v>
                </c:pt>
                <c:pt idx="11">
                  <c:v>97.92315148108281</c:v>
                </c:pt>
                <c:pt idx="12">
                  <c:v>62.78328298934422</c:v>
                </c:pt>
                <c:pt idx="13">
                  <c:v>35.43026473419986</c:v>
                </c:pt>
                <c:pt idx="14">
                  <c:v>15.864096715649712</c:v>
                </c:pt>
                <c:pt idx="15">
                  <c:v>4.0851635644784965</c:v>
                </c:pt>
                <c:pt idx="16">
                  <c:v>-0.20150806811319882</c:v>
                </c:pt>
                <c:pt idx="17">
                  <c:v>-1.5814479344421228</c:v>
                </c:pt>
                <c:pt idx="18">
                  <c:v>-3.085546618077672</c:v>
                </c:pt>
                <c:pt idx="19">
                  <c:v>-4.7140348974906745</c:v>
                </c:pt>
                <c:pt idx="20">
                  <c:v>-6.466412752661001</c:v>
                </c:pt>
                <c:pt idx="21">
                  <c:v>-8.343026351294894</c:v>
                </c:pt>
                <c:pt idx="22">
                  <c:v>-10.343875693392357</c:v>
                </c:pt>
                <c:pt idx="23">
                  <c:v>-12.468576148168667</c:v>
                </c:pt>
                <c:pt idx="24">
                  <c:v>-14.717896977193266</c:v>
                </c:pt>
                <c:pt idx="25">
                  <c:v>-17.091068918896713</c:v>
                </c:pt>
                <c:pt idx="26">
                  <c:v>-19.588861234848448</c:v>
                </c:pt>
                <c:pt idx="27">
                  <c:v>-22.210504663479032</c:v>
                </c:pt>
                <c:pt idx="28">
                  <c:v>-24.95638383557318</c:v>
                </c:pt>
                <c:pt idx="29">
                  <c:v>-27.826114120346187</c:v>
                </c:pt>
                <c:pt idx="30">
                  <c:v>-30.82046477936747</c:v>
                </c:pt>
                <c:pt idx="31">
                  <c:v>-33.84866294744385</c:v>
                </c:pt>
                <c:pt idx="32">
                  <c:v>-36.76377966481345</c:v>
                </c:pt>
                <c:pt idx="33">
                  <c:v>-39.55542990028892</c:v>
                </c:pt>
                <c:pt idx="34">
                  <c:v>-42.22092123837723</c:v>
                </c:pt>
                <c:pt idx="35">
                  <c:v>-44.763330725356134</c:v>
                </c:pt>
                <c:pt idx="36">
                  <c:v>-47.18265836122561</c:v>
                </c:pt>
                <c:pt idx="37">
                  <c:v>-49.475057838138504</c:v>
                </c:pt>
                <c:pt idx="38">
                  <c:v>-51.644375463941984</c:v>
                </c:pt>
                <c:pt idx="39">
                  <c:v>-53.69061123863604</c:v>
                </c:pt>
                <c:pt idx="40">
                  <c:v>-55.61376516222068</c:v>
                </c:pt>
                <c:pt idx="41">
                  <c:v>-57.40999092684873</c:v>
                </c:pt>
                <c:pt idx="42">
                  <c:v>-59.08313484036737</c:v>
                </c:pt>
                <c:pt idx="43">
                  <c:v>-60.63319690277659</c:v>
                </c:pt>
                <c:pt idx="44">
                  <c:v>-62.056330806229234</c:v>
                </c:pt>
                <c:pt idx="45">
                  <c:v>-63.35638285857246</c:v>
                </c:pt>
                <c:pt idx="46">
                  <c:v>-64.53335305980625</c:v>
                </c:pt>
                <c:pt idx="47">
                  <c:v>-65.58724140993063</c:v>
                </c:pt>
                <c:pt idx="48">
                  <c:v>-66.51420160109843</c:v>
                </c:pt>
                <c:pt idx="49">
                  <c:v>-67.31423363330964</c:v>
                </c:pt>
                <c:pt idx="50">
                  <c:v>-67.99503012225861</c:v>
                </c:pt>
                <c:pt idx="51">
                  <c:v>-68.54889845225098</c:v>
                </c:pt>
                <c:pt idx="52">
                  <c:v>-68.97968493113395</c:v>
                </c:pt>
                <c:pt idx="53">
                  <c:v>-69.29123586675465</c:v>
                </c:pt>
                <c:pt idx="54">
                  <c:v>-69.5373995689735</c:v>
                </c:pt>
                <c:pt idx="55">
                  <c:v>-69.7604854241093</c:v>
                </c:pt>
                <c:pt idx="56">
                  <c:v>-69.9643397400093</c:v>
                </c:pt>
                <c:pt idx="57">
                  <c:v>-70.14511620882624</c:v>
                </c:pt>
                <c:pt idx="58">
                  <c:v>-70.30666113840735</c:v>
                </c:pt>
                <c:pt idx="59">
                  <c:v>-70.44512822090545</c:v>
                </c:pt>
                <c:pt idx="60">
                  <c:v>-70.5643637641677</c:v>
                </c:pt>
                <c:pt idx="61">
                  <c:v>-70.66052146034691</c:v>
                </c:pt>
                <c:pt idx="62">
                  <c:v>-70.73360130944313</c:v>
                </c:pt>
                <c:pt idx="63">
                  <c:v>-70.7874496193035</c:v>
                </c:pt>
                <c:pt idx="64">
                  <c:v>-70.81822008208087</c:v>
                </c:pt>
                <c:pt idx="65">
                  <c:v>-70.82975900562238</c:v>
                </c:pt>
                <c:pt idx="66">
                  <c:v>-70.81822008208087</c:v>
                </c:pt>
                <c:pt idx="67">
                  <c:v>-70.78360331145635</c:v>
                </c:pt>
                <c:pt idx="68">
                  <c:v>-70.72975500159598</c:v>
                </c:pt>
                <c:pt idx="69">
                  <c:v>-70.65282884465259</c:v>
                </c:pt>
                <c:pt idx="70">
                  <c:v>-70.55282484062617</c:v>
                </c:pt>
                <c:pt idx="71">
                  <c:v>-70.43358929736394</c:v>
                </c:pt>
                <c:pt idx="72">
                  <c:v>-70.29127590701867</c:v>
                </c:pt>
                <c:pt idx="73">
                  <c:v>-70.12973097743755</c:v>
                </c:pt>
                <c:pt idx="74">
                  <c:v>-69.94510820077343</c:v>
                </c:pt>
                <c:pt idx="75">
                  <c:v>-69.74125388487346</c:v>
                </c:pt>
                <c:pt idx="76">
                  <c:v>-69.51432172189048</c:v>
                </c:pt>
                <c:pt idx="77">
                  <c:v>-69.26815801967163</c:v>
                </c:pt>
                <c:pt idx="78">
                  <c:v>-68.94891446835659</c:v>
                </c:pt>
                <c:pt idx="79">
                  <c:v>-68.50658906593212</c:v>
                </c:pt>
                <c:pt idx="80">
                  <c:v>-67.94118181239823</c:v>
                </c:pt>
                <c:pt idx="81">
                  <c:v>-67.24884639990776</c:v>
                </c:pt>
              </c:numCache>
            </c:numRef>
          </c:yVal>
          <c:smooth val="0"/>
        </c:ser>
        <c:ser>
          <c:idx val="3"/>
          <c:order val="3"/>
          <c:tx>
            <c:v>Inertia 3000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'TR4 Cam'!$A$19:$A$100</c:f>
              <c:numCache/>
            </c:numRef>
          </c:xVal>
          <c:yVal>
            <c:numRef>
              <c:f>'TR4 Cam'!$H$19:$H$100</c:f>
              <c:numCache>
                <c:ptCount val="82"/>
                <c:pt idx="0">
                  <c:v>159.00348167109283</c:v>
                </c:pt>
                <c:pt idx="1">
                  <c:v>249.95039229437236</c:v>
                </c:pt>
                <c:pt idx="2">
                  <c:v>343.1906639715266</c:v>
                </c:pt>
                <c:pt idx="3">
                  <c:v>435.5395538050992</c:v>
                </c:pt>
                <c:pt idx="4">
                  <c:v>493.107243353682</c:v>
                </c:pt>
                <c:pt idx="5">
                  <c:v>515.8937326172746</c:v>
                </c:pt>
                <c:pt idx="6">
                  <c:v>510.42428285859995</c:v>
                </c:pt>
                <c:pt idx="7">
                  <c:v>486.84160787064314</c:v>
                </c:pt>
                <c:pt idx="8">
                  <c:v>445.7341927540215</c:v>
                </c:pt>
                <c:pt idx="9">
                  <c:v>387.10203750873467</c:v>
                </c:pt>
                <c:pt idx="10">
                  <c:v>310.95379632743897</c:v>
                </c:pt>
                <c:pt idx="11">
                  <c:v>220.3270908324363</c:v>
                </c:pt>
                <c:pt idx="12">
                  <c:v>141.26238672602452</c:v>
                </c:pt>
                <c:pt idx="13">
                  <c:v>79.71809565194968</c:v>
                </c:pt>
                <c:pt idx="14">
                  <c:v>35.69421761021185</c:v>
                </c:pt>
                <c:pt idx="15">
                  <c:v>9.19161802007662</c:v>
                </c:pt>
                <c:pt idx="16">
                  <c:v>-0.45339315325469737</c:v>
                </c:pt>
                <c:pt idx="17">
                  <c:v>-3.5582578524947763</c:v>
                </c:pt>
                <c:pt idx="18">
                  <c:v>-6.942479890674763</c:v>
                </c:pt>
                <c:pt idx="19">
                  <c:v>-10.606578519354017</c:v>
                </c:pt>
                <c:pt idx="20">
                  <c:v>-14.549428693487252</c:v>
                </c:pt>
                <c:pt idx="21">
                  <c:v>-18.77180929041351</c:v>
                </c:pt>
                <c:pt idx="22">
                  <c:v>-23.273720310132806</c:v>
                </c:pt>
                <c:pt idx="23">
                  <c:v>-28.054296333379504</c:v>
                </c:pt>
                <c:pt idx="24">
                  <c:v>-33.115268198684845</c:v>
                </c:pt>
                <c:pt idx="25">
                  <c:v>-38.45490506751761</c:v>
                </c:pt>
                <c:pt idx="26">
                  <c:v>-44.07493777840901</c:v>
                </c:pt>
                <c:pt idx="27">
                  <c:v>-49.973635492827825</c:v>
                </c:pt>
                <c:pt idx="28">
                  <c:v>-56.151863630039664</c:v>
                </c:pt>
                <c:pt idx="29">
                  <c:v>-62.60875677077892</c:v>
                </c:pt>
                <c:pt idx="30">
                  <c:v>-69.34604575357682</c:v>
                </c:pt>
                <c:pt idx="31">
                  <c:v>-76.15949163174866</c:v>
                </c:pt>
                <c:pt idx="32">
                  <c:v>-82.71850424583026</c:v>
                </c:pt>
                <c:pt idx="33">
                  <c:v>-88.99971727565007</c:v>
                </c:pt>
                <c:pt idx="34">
                  <c:v>-94.99707278634877</c:v>
                </c:pt>
                <c:pt idx="35">
                  <c:v>-100.71749413205129</c:v>
                </c:pt>
                <c:pt idx="36">
                  <c:v>-106.16098131275763</c:v>
                </c:pt>
                <c:pt idx="37">
                  <c:v>-111.31888013581163</c:v>
                </c:pt>
                <c:pt idx="38">
                  <c:v>-116.19984479386945</c:v>
                </c:pt>
                <c:pt idx="39">
                  <c:v>-120.80387528693109</c:v>
                </c:pt>
                <c:pt idx="40">
                  <c:v>-125.13097161499654</c:v>
                </c:pt>
                <c:pt idx="41">
                  <c:v>-129.17247958540963</c:v>
                </c:pt>
                <c:pt idx="42">
                  <c:v>-132.93705339082658</c:v>
                </c:pt>
                <c:pt idx="43">
                  <c:v>-136.42469303124733</c:v>
                </c:pt>
                <c:pt idx="44">
                  <c:v>-139.62674431401578</c:v>
                </c:pt>
                <c:pt idx="45">
                  <c:v>-142.551861431788</c:v>
                </c:pt>
                <c:pt idx="46">
                  <c:v>-145.20004438456405</c:v>
                </c:pt>
                <c:pt idx="47">
                  <c:v>-147.57129317234393</c:v>
                </c:pt>
                <c:pt idx="48">
                  <c:v>-149.65695360247148</c:v>
                </c:pt>
                <c:pt idx="49">
                  <c:v>-151.4570256749467</c:v>
                </c:pt>
                <c:pt idx="50">
                  <c:v>-152.98881777508188</c:v>
                </c:pt>
                <c:pt idx="51">
                  <c:v>-154.23502151756472</c:v>
                </c:pt>
                <c:pt idx="52">
                  <c:v>-155.2042910950514</c:v>
                </c:pt>
                <c:pt idx="53">
                  <c:v>-155.90528070019798</c:v>
                </c:pt>
                <c:pt idx="54">
                  <c:v>-156.45914903019036</c:v>
                </c:pt>
                <c:pt idx="55">
                  <c:v>-156.96109220424594</c:v>
                </c:pt>
                <c:pt idx="56">
                  <c:v>-157.4197644150209</c:v>
                </c:pt>
                <c:pt idx="57">
                  <c:v>-157.82651146985904</c:v>
                </c:pt>
                <c:pt idx="58">
                  <c:v>-158.18998756141653</c:v>
                </c:pt>
                <c:pt idx="59">
                  <c:v>-158.50153849703727</c:v>
                </c:pt>
                <c:pt idx="60">
                  <c:v>-158.7698184693773</c:v>
                </c:pt>
                <c:pt idx="61">
                  <c:v>-158.98617328578055</c:v>
                </c:pt>
                <c:pt idx="62">
                  <c:v>-159.15060294624706</c:v>
                </c:pt>
                <c:pt idx="63">
                  <c:v>-159.27176164343288</c:v>
                </c:pt>
                <c:pt idx="64">
                  <c:v>-159.34099518468193</c:v>
                </c:pt>
                <c:pt idx="65">
                  <c:v>-159.36695776265034</c:v>
                </c:pt>
                <c:pt idx="66">
                  <c:v>-159.34099518468193</c:v>
                </c:pt>
                <c:pt idx="67">
                  <c:v>-159.26310745077677</c:v>
                </c:pt>
                <c:pt idx="68">
                  <c:v>-159.14194875359095</c:v>
                </c:pt>
                <c:pt idx="69">
                  <c:v>-158.9688649004683</c:v>
                </c:pt>
                <c:pt idx="70">
                  <c:v>-158.74385589140888</c:v>
                </c:pt>
                <c:pt idx="71">
                  <c:v>-158.47557591906886</c:v>
                </c:pt>
                <c:pt idx="72">
                  <c:v>-158.155370790792</c:v>
                </c:pt>
                <c:pt idx="73">
                  <c:v>-157.79189469923452</c:v>
                </c:pt>
                <c:pt idx="74">
                  <c:v>-157.37649345174023</c:v>
                </c:pt>
                <c:pt idx="75">
                  <c:v>-156.91782124096528</c:v>
                </c:pt>
                <c:pt idx="76">
                  <c:v>-156.4072238742536</c:v>
                </c:pt>
                <c:pt idx="77">
                  <c:v>-155.85335554426118</c:v>
                </c:pt>
                <c:pt idx="78">
                  <c:v>-155.1350575538023</c:v>
                </c:pt>
                <c:pt idx="79">
                  <c:v>-154.13982539834726</c:v>
                </c:pt>
                <c:pt idx="80">
                  <c:v>-152.867659077896</c:v>
                </c:pt>
                <c:pt idx="81">
                  <c:v>-151.3099043997925</c:v>
                </c:pt>
              </c:numCache>
            </c:numRef>
          </c:yVal>
          <c:smooth val="0"/>
        </c:ser>
        <c:axId val="59027005"/>
        <c:axId val="61480998"/>
      </c:scatterChart>
      <c:valAx>
        <c:axId val="59027005"/>
        <c:scaling>
          <c:orientation val="minMax"/>
          <c:max val="20"/>
          <c:min val="-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80998"/>
        <c:crossesAt val="-300"/>
        <c:crossBetween val="midCat"/>
        <c:dispUnits/>
      </c:valAx>
      <c:valAx>
        <c:axId val="61480998"/>
        <c:scaling>
          <c:orientation val="minMax"/>
          <c:max val="6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27005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38100</xdr:rowOff>
    </xdr:from>
    <xdr:to>
      <xdr:col>20</xdr:col>
      <xdr:colOff>28575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6524625" y="38100"/>
        <a:ext cx="58959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0</xdr:row>
      <xdr:rowOff>133350</xdr:rowOff>
    </xdr:from>
    <xdr:to>
      <xdr:col>22</xdr:col>
      <xdr:colOff>238125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8039100" y="133350"/>
        <a:ext cx="59531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2.140625" style="0" customWidth="1"/>
  </cols>
  <sheetData>
    <row r="1" ht="12.75">
      <c r="A1" t="s">
        <v>38</v>
      </c>
    </row>
    <row r="3" spans="1:9" ht="12.75">
      <c r="A3" s="10"/>
      <c r="B3" s="11" t="s">
        <v>16</v>
      </c>
      <c r="C3" s="11" t="s">
        <v>17</v>
      </c>
      <c r="D3" s="11" t="s">
        <v>19</v>
      </c>
      <c r="E3" s="11" t="s">
        <v>20</v>
      </c>
      <c r="F3" s="11" t="s">
        <v>21</v>
      </c>
      <c r="H3" s="20" t="s">
        <v>52</v>
      </c>
      <c r="I3" s="20"/>
    </row>
    <row r="4" spans="1:9" ht="12.75">
      <c r="A4" s="12" t="s">
        <v>47</v>
      </c>
      <c r="B4" s="13">
        <v>80.4</v>
      </c>
      <c r="C4" s="14">
        <f>B4/ConvG</f>
        <v>0.1772525849335303</v>
      </c>
      <c r="D4" s="13">
        <f aca="true" t="shared" si="0" ref="D4:E6">B4</f>
        <v>80.4</v>
      </c>
      <c r="E4" s="14">
        <f t="shared" si="0"/>
        <v>0.1772525849335303</v>
      </c>
      <c r="F4" s="25">
        <f>100*D4/D$6</f>
        <v>487.2727272727273</v>
      </c>
      <c r="G4" s="5"/>
      <c r="H4" s="21" t="s">
        <v>39</v>
      </c>
      <c r="I4" s="22">
        <f>SQRT(E89*Gc/(ChkMtot*D89))/6</f>
        <v>2712.01052786645</v>
      </c>
    </row>
    <row r="5" spans="1:9" ht="12.75">
      <c r="A5" s="26" t="s">
        <v>48</v>
      </c>
      <c r="B5" s="13">
        <v>96.5</v>
      </c>
      <c r="C5" s="14">
        <f>B5/ConvG</f>
        <v>0.21274719460305563</v>
      </c>
      <c r="D5" s="13">
        <f t="shared" si="0"/>
        <v>96.5</v>
      </c>
      <c r="E5" s="14">
        <f t="shared" si="0"/>
        <v>0.21274719460305563</v>
      </c>
      <c r="F5" s="25">
        <f>100*D5/D$6</f>
        <v>584.8484848484849</v>
      </c>
      <c r="G5" s="23"/>
      <c r="H5" s="21" t="s">
        <v>40</v>
      </c>
      <c r="I5" s="22">
        <f>SQRT(F89*Gc/(ChkMtot*D89))/6</f>
        <v>3261.0857611612796</v>
      </c>
    </row>
    <row r="6" spans="1:9" ht="12.75">
      <c r="A6" s="26" t="s">
        <v>49</v>
      </c>
      <c r="B6" s="13">
        <v>16.5</v>
      </c>
      <c r="C6" s="14">
        <f>B6/ConvG</f>
        <v>0.03637646332591107</v>
      </c>
      <c r="D6" s="13">
        <f t="shared" si="0"/>
        <v>16.5</v>
      </c>
      <c r="E6" s="14">
        <f t="shared" si="0"/>
        <v>0.03637646332591107</v>
      </c>
      <c r="F6" s="25">
        <f>100*D6/D$6</f>
        <v>100</v>
      </c>
      <c r="G6" s="23"/>
      <c r="H6" s="23"/>
      <c r="I6" s="23"/>
    </row>
    <row r="7" spans="1:9" ht="12.75">
      <c r="A7" s="26" t="s">
        <v>50</v>
      </c>
      <c r="B7" s="13">
        <v>65.5</v>
      </c>
      <c r="C7" s="12">
        <f>B7/ConvG</f>
        <v>0.14440353623316213</v>
      </c>
      <c r="D7" s="13">
        <f>B7/3</f>
        <v>21.833333333333332</v>
      </c>
      <c r="E7" s="14">
        <f>C7/3</f>
        <v>0.04813451207772071</v>
      </c>
      <c r="F7" s="25">
        <f>100*D7/D$6</f>
        <v>132.3232323232323</v>
      </c>
      <c r="G7" s="17"/>
      <c r="H7" s="17"/>
      <c r="I7" s="17"/>
    </row>
    <row r="8" spans="1:9" ht="12.75">
      <c r="A8" s="26" t="s">
        <v>26</v>
      </c>
      <c r="B8" s="13"/>
      <c r="C8" s="12"/>
      <c r="D8" s="13">
        <f>SUM(D4:D7)</f>
        <v>215.23333333333335</v>
      </c>
      <c r="E8" s="14">
        <f>SUM(E4:E7)</f>
        <v>0.47451075494021766</v>
      </c>
      <c r="F8" s="27"/>
      <c r="G8" s="17"/>
      <c r="H8" s="17"/>
      <c r="I8" s="17"/>
    </row>
    <row r="10" spans="2:10" ht="12.75">
      <c r="B10" s="20"/>
      <c r="F10" s="1" t="s">
        <v>41</v>
      </c>
      <c r="G10" s="1" t="s">
        <v>8</v>
      </c>
      <c r="H10" s="1" t="s">
        <v>8</v>
      </c>
      <c r="I10" s="1" t="s">
        <v>39</v>
      </c>
      <c r="J10" s="1" t="s">
        <v>40</v>
      </c>
    </row>
    <row r="11" spans="2:10" ht="12.75">
      <c r="B11" s="20"/>
      <c r="E11" s="1" t="s">
        <v>5</v>
      </c>
      <c r="F11" s="1" t="s">
        <v>5</v>
      </c>
      <c r="G11" s="1" t="s">
        <v>6</v>
      </c>
      <c r="H11" s="1" t="s">
        <v>6</v>
      </c>
      <c r="I11" s="1" t="s">
        <v>10</v>
      </c>
      <c r="J11" s="1" t="s">
        <v>10</v>
      </c>
    </row>
    <row r="12" spans="1:10" ht="12.75">
      <c r="A12" s="1"/>
      <c r="B12" s="1" t="s">
        <v>42</v>
      </c>
      <c r="C12" s="1"/>
      <c r="D12" s="1"/>
      <c r="E12" s="1">
        <v>40</v>
      </c>
      <c r="F12" s="1">
        <v>60</v>
      </c>
      <c r="G12" s="1">
        <v>1500</v>
      </c>
      <c r="H12" s="1">
        <v>2500</v>
      </c>
      <c r="I12" s="1" t="s">
        <v>11</v>
      </c>
      <c r="J12" s="1" t="s">
        <v>11</v>
      </c>
    </row>
    <row r="13" spans="1:10" ht="12.75">
      <c r="A13" s="24" t="s">
        <v>43</v>
      </c>
      <c r="B13" s="24" t="s">
        <v>44</v>
      </c>
      <c r="C13" s="24" t="s">
        <v>45</v>
      </c>
      <c r="D13" s="24" t="s">
        <v>46</v>
      </c>
      <c r="E13" s="24">
        <v>160</v>
      </c>
      <c r="F13" s="24">
        <v>220</v>
      </c>
      <c r="G13" s="24" t="s">
        <v>7</v>
      </c>
      <c r="H13" s="24" t="s">
        <v>7</v>
      </c>
      <c r="I13" s="9">
        <f>MIN(I14:I172)</f>
        <v>10.59335634208879</v>
      </c>
      <c r="J13" s="9">
        <f>MIN(J14:J172)</f>
        <v>42.03478274208879</v>
      </c>
    </row>
    <row r="14" spans="1:10" ht="12.75">
      <c r="A14" s="2">
        <v>-62</v>
      </c>
      <c r="B14">
        <v>0</v>
      </c>
      <c r="C14" s="4">
        <v>0.0005</v>
      </c>
      <c r="D14" s="4">
        <v>0</v>
      </c>
      <c r="E14" s="3">
        <f aca="true" t="shared" si="1" ref="E14:E45">-E$12-E$13*B14</f>
        <v>-40</v>
      </c>
      <c r="F14" s="3">
        <f aca="true" t="shared" si="2" ref="F14:F45">-F$12-F$13*B14</f>
        <v>-60</v>
      </c>
      <c r="G14" s="3">
        <f>ChkMtot*$D14*(6*G$12)^2/Gc</f>
        <v>0</v>
      </c>
      <c r="H14" s="3">
        <f>ChkMtot*$D14*(6*H$12)^2/Gc</f>
        <v>0</v>
      </c>
      <c r="I14" s="3">
        <f>H14-E14</f>
        <v>40</v>
      </c>
      <c r="J14" s="3">
        <f aca="true" t="shared" si="3" ref="J14:J45">H14-F14</f>
        <v>60</v>
      </c>
    </row>
    <row r="15" spans="1:10" ht="12.75">
      <c r="A15" s="2">
        <v>-61.6789</v>
      </c>
      <c r="B15">
        <v>0.00016054</v>
      </c>
      <c r="C15" s="4">
        <v>0.0005</v>
      </c>
      <c r="D15" s="4">
        <v>0</v>
      </c>
      <c r="E15" s="3">
        <f t="shared" si="1"/>
        <v>-40.0256864</v>
      </c>
      <c r="F15" s="3">
        <f t="shared" si="2"/>
        <v>-60.0353188</v>
      </c>
      <c r="G15" s="3">
        <f aca="true" t="shared" si="4" ref="G15:G46">ChkMtot*D15*(6*G$12)^2/Gc</f>
        <v>0</v>
      </c>
      <c r="H15" s="3">
        <f aca="true" t="shared" si="5" ref="H15:H46">ChkMtot*$D15*(6*H$12)^2/Gc</f>
        <v>0</v>
      </c>
      <c r="I15" s="3">
        <f aca="true" t="shared" si="6" ref="I15:I45">H15-E15</f>
        <v>40.0256864</v>
      </c>
      <c r="J15" s="3">
        <f t="shared" si="3"/>
        <v>60.0353188</v>
      </c>
    </row>
    <row r="16" spans="1:10" ht="12.75">
      <c r="A16" s="2">
        <v>-61.3578</v>
      </c>
      <c r="B16">
        <v>0.00032108</v>
      </c>
      <c r="C16" s="4">
        <v>0.0005</v>
      </c>
      <c r="D16" s="4">
        <v>0</v>
      </c>
      <c r="E16" s="3">
        <f t="shared" si="1"/>
        <v>-40.0513728</v>
      </c>
      <c r="F16" s="3">
        <f t="shared" si="2"/>
        <v>-60.0706376</v>
      </c>
      <c r="G16" s="3">
        <f t="shared" si="4"/>
        <v>0</v>
      </c>
      <c r="H16" s="3">
        <f t="shared" si="5"/>
        <v>0</v>
      </c>
      <c r="I16" s="3">
        <f t="shared" si="6"/>
        <v>40.0513728</v>
      </c>
      <c r="J16" s="3">
        <f t="shared" si="3"/>
        <v>60.0706376</v>
      </c>
    </row>
    <row r="17" spans="1:10" ht="12.75">
      <c r="A17" s="2">
        <v>-60.9639</v>
      </c>
      <c r="B17">
        <v>0.00051807</v>
      </c>
      <c r="C17" s="4">
        <v>0.0005</v>
      </c>
      <c r="D17" s="4">
        <v>0</v>
      </c>
      <c r="E17" s="3">
        <f t="shared" si="1"/>
        <v>-40.0828912</v>
      </c>
      <c r="F17" s="3">
        <f t="shared" si="2"/>
        <v>-60.1139754</v>
      </c>
      <c r="G17" s="3">
        <f t="shared" si="4"/>
        <v>0</v>
      </c>
      <c r="H17" s="3">
        <f t="shared" si="5"/>
        <v>0</v>
      </c>
      <c r="I17" s="3">
        <f t="shared" si="6"/>
        <v>40.0828912</v>
      </c>
      <c r="J17" s="3">
        <f t="shared" si="3"/>
        <v>60.1139754</v>
      </c>
    </row>
    <row r="18" spans="1:10" ht="12.75">
      <c r="A18" s="2">
        <v>-60.5699</v>
      </c>
      <c r="B18">
        <v>0.00071504</v>
      </c>
      <c r="C18" s="4">
        <v>0.0005</v>
      </c>
      <c r="D18" s="4">
        <v>0</v>
      </c>
      <c r="E18" s="3">
        <f t="shared" si="1"/>
        <v>-40.1144064</v>
      </c>
      <c r="F18" s="3">
        <f t="shared" si="2"/>
        <v>-60.1573088</v>
      </c>
      <c r="G18" s="3">
        <f t="shared" si="4"/>
        <v>0</v>
      </c>
      <c r="H18" s="3">
        <f t="shared" si="5"/>
        <v>0</v>
      </c>
      <c r="I18" s="3">
        <f t="shared" si="6"/>
        <v>40.1144064</v>
      </c>
      <c r="J18" s="3">
        <f t="shared" si="3"/>
        <v>60.1573088</v>
      </c>
    </row>
    <row r="19" spans="1:10" ht="12.75">
      <c r="A19" s="2">
        <v>-60.1759</v>
      </c>
      <c r="B19">
        <v>0.00091202</v>
      </c>
      <c r="C19" s="4">
        <v>0.0005</v>
      </c>
      <c r="D19" s="4">
        <v>0</v>
      </c>
      <c r="E19" s="3">
        <f t="shared" si="1"/>
        <v>-40.1459232</v>
      </c>
      <c r="F19" s="3">
        <f t="shared" si="2"/>
        <v>-60.2006444</v>
      </c>
      <c r="G19" s="3">
        <f t="shared" si="4"/>
        <v>0</v>
      </c>
      <c r="H19" s="3">
        <f t="shared" si="5"/>
        <v>0</v>
      </c>
      <c r="I19" s="3">
        <f t="shared" si="6"/>
        <v>40.1459232</v>
      </c>
      <c r="J19" s="3">
        <f t="shared" si="3"/>
        <v>60.2006444</v>
      </c>
    </row>
    <row r="20" spans="1:10" ht="12.75">
      <c r="A20" s="2">
        <v>-59.782</v>
      </c>
      <c r="B20">
        <v>0.00115582</v>
      </c>
      <c r="C20" s="4">
        <v>0.0006996</v>
      </c>
      <c r="D20" s="4">
        <v>0.000937</v>
      </c>
      <c r="E20" s="3">
        <f t="shared" si="1"/>
        <v>-40.1849312</v>
      </c>
      <c r="F20" s="3">
        <f t="shared" si="2"/>
        <v>-60.2542804</v>
      </c>
      <c r="G20" s="3">
        <f t="shared" si="4"/>
        <v>93.20378563068762</v>
      </c>
      <c r="H20" s="3">
        <f t="shared" si="5"/>
        <v>258.89940452968784</v>
      </c>
      <c r="I20" s="3">
        <f t="shared" si="6"/>
        <v>299.08433572968784</v>
      </c>
      <c r="J20" s="3">
        <f t="shared" si="3"/>
        <v>319.15368492968787</v>
      </c>
    </row>
    <row r="21" spans="1:10" ht="12.75">
      <c r="A21" s="2">
        <v>-59.388</v>
      </c>
      <c r="B21">
        <v>0.00149893</v>
      </c>
      <c r="C21" s="4">
        <v>0.0010687</v>
      </c>
      <c r="D21" s="4">
        <v>0.000937</v>
      </c>
      <c r="E21" s="3">
        <f t="shared" si="1"/>
        <v>-40.2398288</v>
      </c>
      <c r="F21" s="3">
        <f t="shared" si="2"/>
        <v>-60.3297646</v>
      </c>
      <c r="G21" s="3">
        <f t="shared" si="4"/>
        <v>93.20378563068762</v>
      </c>
      <c r="H21" s="3">
        <f t="shared" si="5"/>
        <v>258.89940452968784</v>
      </c>
      <c r="I21" s="3">
        <f t="shared" si="6"/>
        <v>299.13923332968784</v>
      </c>
      <c r="J21" s="3">
        <f t="shared" si="3"/>
        <v>319.2291691296878</v>
      </c>
    </row>
    <row r="22" spans="1:10" ht="12.75">
      <c r="A22" s="2">
        <v>-58.9941</v>
      </c>
      <c r="B22">
        <v>0.00198181</v>
      </c>
      <c r="C22" s="4">
        <v>0.0014379</v>
      </c>
      <c r="D22" s="4">
        <v>0.000937</v>
      </c>
      <c r="E22" s="3">
        <f t="shared" si="1"/>
        <v>-40.3170896</v>
      </c>
      <c r="F22" s="3">
        <f t="shared" si="2"/>
        <v>-60.4359982</v>
      </c>
      <c r="G22" s="3">
        <f t="shared" si="4"/>
        <v>93.20378563068762</v>
      </c>
      <c r="H22" s="3">
        <f t="shared" si="5"/>
        <v>258.89940452968784</v>
      </c>
      <c r="I22" s="3">
        <f t="shared" si="6"/>
        <v>299.2164941296878</v>
      </c>
      <c r="J22" s="3">
        <f t="shared" si="3"/>
        <v>319.33540272968787</v>
      </c>
    </row>
    <row r="23" spans="1:10" ht="12.75">
      <c r="A23" s="2">
        <v>-58.6001</v>
      </c>
      <c r="B23">
        <v>0.00261779</v>
      </c>
      <c r="C23" s="4">
        <v>0.001807</v>
      </c>
      <c r="D23" s="4">
        <v>0.000937</v>
      </c>
      <c r="E23" s="3">
        <f t="shared" si="1"/>
        <v>-40.4188464</v>
      </c>
      <c r="F23" s="3">
        <f t="shared" si="2"/>
        <v>-60.5759138</v>
      </c>
      <c r="G23" s="3">
        <f t="shared" si="4"/>
        <v>93.20378563068762</v>
      </c>
      <c r="H23" s="3">
        <f t="shared" si="5"/>
        <v>258.89940452968784</v>
      </c>
      <c r="I23" s="3">
        <f t="shared" si="6"/>
        <v>299.31825092968785</v>
      </c>
      <c r="J23" s="3">
        <f t="shared" si="3"/>
        <v>319.47531832968787</v>
      </c>
    </row>
    <row r="24" spans="1:10" ht="12.75">
      <c r="A24" s="2">
        <v>-58.2061</v>
      </c>
      <c r="B24">
        <v>0.00341456</v>
      </c>
      <c r="C24" s="4">
        <v>0.0021762</v>
      </c>
      <c r="D24" s="4">
        <v>0.000937</v>
      </c>
      <c r="E24" s="3">
        <f t="shared" si="1"/>
        <v>-40.5463296</v>
      </c>
      <c r="F24" s="3">
        <f t="shared" si="2"/>
        <v>-60.7512032</v>
      </c>
      <c r="G24" s="3">
        <f t="shared" si="4"/>
        <v>93.20378563068762</v>
      </c>
      <c r="H24" s="3">
        <f t="shared" si="5"/>
        <v>258.89940452968784</v>
      </c>
      <c r="I24" s="3">
        <f t="shared" si="6"/>
        <v>299.4457341296878</v>
      </c>
      <c r="J24" s="3">
        <f t="shared" si="3"/>
        <v>319.65060772968786</v>
      </c>
    </row>
    <row r="25" spans="1:10" ht="12.75">
      <c r="A25" s="2">
        <v>-57.8122</v>
      </c>
      <c r="B25">
        <v>0.0043511</v>
      </c>
      <c r="C25" s="4">
        <v>0.0025453</v>
      </c>
      <c r="D25" s="4">
        <v>0.000937</v>
      </c>
      <c r="E25" s="3">
        <f t="shared" si="1"/>
        <v>-40.696176</v>
      </c>
      <c r="F25" s="3">
        <f t="shared" si="2"/>
        <v>-60.957242</v>
      </c>
      <c r="G25" s="3">
        <f t="shared" si="4"/>
        <v>93.20378563068762</v>
      </c>
      <c r="H25" s="3">
        <f t="shared" si="5"/>
        <v>258.89940452968784</v>
      </c>
      <c r="I25" s="3">
        <f t="shared" si="6"/>
        <v>299.5955805296878</v>
      </c>
      <c r="J25" s="3">
        <f t="shared" si="3"/>
        <v>319.85664652968785</v>
      </c>
    </row>
    <row r="26" spans="1:10" ht="12.75">
      <c r="A26" s="2">
        <v>-57.4182</v>
      </c>
      <c r="B26">
        <v>0.0054274</v>
      </c>
      <c r="C26" s="4">
        <v>0.0029145</v>
      </c>
      <c r="D26" s="4">
        <v>0.000937</v>
      </c>
      <c r="E26" s="3">
        <f t="shared" si="1"/>
        <v>-40.868384</v>
      </c>
      <c r="F26" s="3">
        <f t="shared" si="2"/>
        <v>-61.194028</v>
      </c>
      <c r="G26" s="3">
        <f t="shared" si="4"/>
        <v>93.20378563068762</v>
      </c>
      <c r="H26" s="3">
        <f t="shared" si="5"/>
        <v>258.89940452968784</v>
      </c>
      <c r="I26" s="3">
        <f t="shared" si="6"/>
        <v>299.76778852968783</v>
      </c>
      <c r="J26" s="3">
        <f t="shared" si="3"/>
        <v>320.09343252968785</v>
      </c>
    </row>
    <row r="27" spans="1:10" ht="12.75">
      <c r="A27" s="2">
        <v>-57.0242</v>
      </c>
      <c r="B27">
        <v>0.00664348</v>
      </c>
      <c r="C27" s="4">
        <v>0.0032836</v>
      </c>
      <c r="D27" s="4">
        <v>0.000937</v>
      </c>
      <c r="E27" s="3">
        <f t="shared" si="1"/>
        <v>-41.0629568</v>
      </c>
      <c r="F27" s="3">
        <f t="shared" si="2"/>
        <v>-61.4615656</v>
      </c>
      <c r="G27" s="3">
        <f t="shared" si="4"/>
        <v>93.20378563068762</v>
      </c>
      <c r="H27" s="3">
        <f t="shared" si="5"/>
        <v>258.89940452968784</v>
      </c>
      <c r="I27" s="3">
        <f t="shared" si="6"/>
        <v>299.96236132968784</v>
      </c>
      <c r="J27" s="3">
        <f t="shared" si="3"/>
        <v>320.36097012968787</v>
      </c>
    </row>
    <row r="28" spans="1:10" ht="12.75">
      <c r="A28" s="2">
        <v>-56.6303</v>
      </c>
      <c r="B28">
        <v>0.00799932</v>
      </c>
      <c r="C28" s="4">
        <v>0.0036527</v>
      </c>
      <c r="D28" s="4">
        <v>0.000937</v>
      </c>
      <c r="E28" s="3">
        <f t="shared" si="1"/>
        <v>-41.2798912</v>
      </c>
      <c r="F28" s="3">
        <f t="shared" si="2"/>
        <v>-61.7598504</v>
      </c>
      <c r="G28" s="3">
        <f t="shared" si="4"/>
        <v>93.20378563068762</v>
      </c>
      <c r="H28" s="3">
        <f t="shared" si="5"/>
        <v>258.89940452968784</v>
      </c>
      <c r="I28" s="3">
        <f t="shared" si="6"/>
        <v>300.17929572968785</v>
      </c>
      <c r="J28" s="3">
        <f t="shared" si="3"/>
        <v>320.65925492968785</v>
      </c>
    </row>
    <row r="29" spans="1:10" ht="12.75">
      <c r="A29" s="2">
        <v>-56.2363</v>
      </c>
      <c r="B29">
        <v>0.0095059</v>
      </c>
      <c r="C29" s="4">
        <v>0.0040219</v>
      </c>
      <c r="D29" s="4">
        <v>0.000937</v>
      </c>
      <c r="E29" s="3">
        <f t="shared" si="1"/>
        <v>-41.520944</v>
      </c>
      <c r="F29" s="3">
        <f t="shared" si="2"/>
        <v>-62.091298</v>
      </c>
      <c r="G29" s="3">
        <f t="shared" si="4"/>
        <v>93.20378563068762</v>
      </c>
      <c r="H29" s="3">
        <f t="shared" si="5"/>
        <v>258.89940452968784</v>
      </c>
      <c r="I29" s="3">
        <f t="shared" si="6"/>
        <v>300.42034852968783</v>
      </c>
      <c r="J29" s="3">
        <f t="shared" si="3"/>
        <v>320.99070252968784</v>
      </c>
    </row>
    <row r="30" spans="1:10" ht="12.75">
      <c r="A30" s="2">
        <v>-55.8423</v>
      </c>
      <c r="B30">
        <v>0.01117564</v>
      </c>
      <c r="C30" s="4">
        <v>0.004391</v>
      </c>
      <c r="D30" s="4">
        <v>0.000937</v>
      </c>
      <c r="E30" s="3">
        <f t="shared" si="1"/>
        <v>-41.7881024</v>
      </c>
      <c r="F30" s="3">
        <f t="shared" si="2"/>
        <v>-62.4586408</v>
      </c>
      <c r="G30" s="3">
        <f t="shared" si="4"/>
        <v>93.20378563068762</v>
      </c>
      <c r="H30" s="3">
        <f t="shared" si="5"/>
        <v>258.89940452968784</v>
      </c>
      <c r="I30" s="3">
        <f t="shared" si="6"/>
        <v>300.68750692968786</v>
      </c>
      <c r="J30" s="3">
        <f t="shared" si="3"/>
        <v>321.35804532968785</v>
      </c>
    </row>
    <row r="31" spans="1:10" ht="12.75">
      <c r="A31" s="2">
        <v>-55.4484</v>
      </c>
      <c r="B31">
        <v>0.01298515</v>
      </c>
      <c r="C31" s="4">
        <v>0.0047602</v>
      </c>
      <c r="D31" s="4">
        <v>0.000937</v>
      </c>
      <c r="E31" s="3">
        <f t="shared" si="1"/>
        <v>-42.077624</v>
      </c>
      <c r="F31" s="3">
        <f t="shared" si="2"/>
        <v>-62.856733</v>
      </c>
      <c r="G31" s="3">
        <f t="shared" si="4"/>
        <v>93.20378563068762</v>
      </c>
      <c r="H31" s="3">
        <f t="shared" si="5"/>
        <v>258.89940452968784</v>
      </c>
      <c r="I31" s="3">
        <f t="shared" si="6"/>
        <v>300.97702852968786</v>
      </c>
      <c r="J31" s="3">
        <f t="shared" si="3"/>
        <v>321.75613752968786</v>
      </c>
    </row>
    <row r="32" spans="1:10" ht="12.75">
      <c r="A32" s="2">
        <v>-55.0544</v>
      </c>
      <c r="B32">
        <v>0.01493442</v>
      </c>
      <c r="C32" s="4">
        <v>0.0051293</v>
      </c>
      <c r="D32" s="4">
        <v>0.000937</v>
      </c>
      <c r="E32" s="3">
        <f t="shared" si="1"/>
        <v>-42.3895072</v>
      </c>
      <c r="F32" s="3">
        <f t="shared" si="2"/>
        <v>-63.2855724</v>
      </c>
      <c r="G32" s="3">
        <f t="shared" si="4"/>
        <v>93.20378563068762</v>
      </c>
      <c r="H32" s="3">
        <f t="shared" si="5"/>
        <v>258.89940452968784</v>
      </c>
      <c r="I32" s="3">
        <f t="shared" si="6"/>
        <v>301.2889117296878</v>
      </c>
      <c r="J32" s="3">
        <f t="shared" si="3"/>
        <v>322.1849769296878</v>
      </c>
    </row>
    <row r="33" spans="1:10" ht="12.75">
      <c r="A33" s="2">
        <v>-54.6604</v>
      </c>
      <c r="B33">
        <v>0.01702347</v>
      </c>
      <c r="C33" s="4">
        <v>0.0054985</v>
      </c>
      <c r="D33" s="4">
        <v>0.000937</v>
      </c>
      <c r="E33" s="3">
        <f t="shared" si="1"/>
        <v>-42.7237552</v>
      </c>
      <c r="F33" s="3">
        <f t="shared" si="2"/>
        <v>-63.7451634</v>
      </c>
      <c r="G33" s="3">
        <f t="shared" si="4"/>
        <v>93.20378563068762</v>
      </c>
      <c r="H33" s="3">
        <f t="shared" si="5"/>
        <v>258.89940452968784</v>
      </c>
      <c r="I33" s="3">
        <f t="shared" si="6"/>
        <v>301.6231597296878</v>
      </c>
      <c r="J33" s="3">
        <f t="shared" si="3"/>
        <v>322.64456792968787</v>
      </c>
    </row>
    <row r="34" spans="1:10" ht="12.75">
      <c r="A34" s="2">
        <v>-54.2665</v>
      </c>
      <c r="B34">
        <v>0.01925228</v>
      </c>
      <c r="C34" s="4">
        <v>0.0058676</v>
      </c>
      <c r="D34" s="4">
        <v>0.000937</v>
      </c>
      <c r="E34" s="3">
        <f t="shared" si="1"/>
        <v>-43.0803648</v>
      </c>
      <c r="F34" s="3">
        <f t="shared" si="2"/>
        <v>-64.2355016</v>
      </c>
      <c r="G34" s="3">
        <f t="shared" si="4"/>
        <v>93.20378563068762</v>
      </c>
      <c r="H34" s="3">
        <f t="shared" si="5"/>
        <v>258.89940452968784</v>
      </c>
      <c r="I34" s="3">
        <f t="shared" si="6"/>
        <v>301.9797693296878</v>
      </c>
      <c r="J34" s="3">
        <f t="shared" si="3"/>
        <v>323.13490612968786</v>
      </c>
    </row>
    <row r="35" spans="1:10" ht="12.75">
      <c r="A35" s="2">
        <v>-53.8725</v>
      </c>
      <c r="B35">
        <v>0.02162946</v>
      </c>
      <c r="C35" s="4">
        <v>0.0062368</v>
      </c>
      <c r="D35" s="4">
        <v>0.000937</v>
      </c>
      <c r="E35" s="3">
        <f t="shared" si="1"/>
        <v>-43.4607136</v>
      </c>
      <c r="F35" s="3">
        <f t="shared" si="2"/>
        <v>-64.7584812</v>
      </c>
      <c r="G35" s="3">
        <f t="shared" si="4"/>
        <v>93.20378563068762</v>
      </c>
      <c r="H35" s="3">
        <f t="shared" si="5"/>
        <v>258.89940452968784</v>
      </c>
      <c r="I35" s="3">
        <f t="shared" si="6"/>
        <v>302.36011812968786</v>
      </c>
      <c r="J35" s="3">
        <f t="shared" si="3"/>
        <v>323.65788572968785</v>
      </c>
    </row>
    <row r="36" spans="1:10" ht="12.75">
      <c r="A36" s="2">
        <v>-53.4786</v>
      </c>
      <c r="B36">
        <v>0.02417216</v>
      </c>
      <c r="C36" s="4">
        <v>0.0066059</v>
      </c>
      <c r="D36" s="4">
        <v>0.000937</v>
      </c>
      <c r="E36" s="3">
        <f t="shared" si="1"/>
        <v>-43.8675456</v>
      </c>
      <c r="F36" s="3">
        <f t="shared" si="2"/>
        <v>-65.3178752</v>
      </c>
      <c r="G36" s="3">
        <f t="shared" si="4"/>
        <v>93.20378563068762</v>
      </c>
      <c r="H36" s="3">
        <f t="shared" si="5"/>
        <v>258.89940452968784</v>
      </c>
      <c r="I36" s="3">
        <f t="shared" si="6"/>
        <v>302.76695012968787</v>
      </c>
      <c r="J36" s="3">
        <f t="shared" si="3"/>
        <v>324.21727972968785</v>
      </c>
    </row>
    <row r="37" spans="1:10" ht="12.75">
      <c r="A37" s="2">
        <v>-53.0846</v>
      </c>
      <c r="B37">
        <v>0.02685464</v>
      </c>
      <c r="C37" s="4">
        <v>0.0069751</v>
      </c>
      <c r="D37" s="4">
        <v>0.000937</v>
      </c>
      <c r="E37" s="3">
        <f t="shared" si="1"/>
        <v>-44.2967424</v>
      </c>
      <c r="F37" s="3">
        <f t="shared" si="2"/>
        <v>-65.9080208</v>
      </c>
      <c r="G37" s="3">
        <f t="shared" si="4"/>
        <v>93.20378563068762</v>
      </c>
      <c r="H37" s="3">
        <f t="shared" si="5"/>
        <v>258.89940452968784</v>
      </c>
      <c r="I37" s="3">
        <f t="shared" si="6"/>
        <v>303.19614692968787</v>
      </c>
      <c r="J37" s="3">
        <f t="shared" si="3"/>
        <v>324.8074253296878</v>
      </c>
    </row>
    <row r="38" spans="1:10" ht="12.75">
      <c r="A38" s="2">
        <v>-52.6906</v>
      </c>
      <c r="B38">
        <v>0.02967688</v>
      </c>
      <c r="C38" s="4">
        <v>0.0073442</v>
      </c>
      <c r="D38" s="4">
        <v>0.000937</v>
      </c>
      <c r="E38" s="3">
        <f t="shared" si="1"/>
        <v>-44.7483008</v>
      </c>
      <c r="F38" s="3">
        <f t="shared" si="2"/>
        <v>-66.5289136</v>
      </c>
      <c r="G38" s="3">
        <f t="shared" si="4"/>
        <v>93.20378563068762</v>
      </c>
      <c r="H38" s="3">
        <f t="shared" si="5"/>
        <v>258.89940452968784</v>
      </c>
      <c r="I38" s="3">
        <f t="shared" si="6"/>
        <v>303.6477053296878</v>
      </c>
      <c r="J38" s="3">
        <f t="shared" si="3"/>
        <v>325.42831812968785</v>
      </c>
    </row>
    <row r="39" spans="1:10" ht="12.75">
      <c r="A39" s="2">
        <v>-52.2967</v>
      </c>
      <c r="B39">
        <v>0.03263892</v>
      </c>
      <c r="C39" s="4">
        <v>0.0077133</v>
      </c>
      <c r="D39" s="4">
        <v>0.000937</v>
      </c>
      <c r="E39" s="3">
        <f t="shared" si="1"/>
        <v>-45.2222272</v>
      </c>
      <c r="F39" s="3">
        <f t="shared" si="2"/>
        <v>-67.1805624</v>
      </c>
      <c r="G39" s="3">
        <f t="shared" si="4"/>
        <v>93.20378563068762</v>
      </c>
      <c r="H39" s="3">
        <f t="shared" si="5"/>
        <v>258.89940452968784</v>
      </c>
      <c r="I39" s="3">
        <f t="shared" si="6"/>
        <v>304.12163172968786</v>
      </c>
      <c r="J39" s="3">
        <f t="shared" si="3"/>
        <v>326.0799669296878</v>
      </c>
    </row>
    <row r="40" spans="1:10" ht="12.75">
      <c r="A40" s="2">
        <v>-51.9027</v>
      </c>
      <c r="B40">
        <v>0.03572695</v>
      </c>
      <c r="C40" s="4">
        <v>0.0080285</v>
      </c>
      <c r="D40" s="4">
        <v>0</v>
      </c>
      <c r="E40" s="3">
        <f t="shared" si="1"/>
        <v>-45.716312</v>
      </c>
      <c r="F40" s="3">
        <f t="shared" si="2"/>
        <v>-67.859929</v>
      </c>
      <c r="G40" s="3">
        <f t="shared" si="4"/>
        <v>0</v>
      </c>
      <c r="H40" s="3">
        <f t="shared" si="5"/>
        <v>0</v>
      </c>
      <c r="I40" s="3">
        <f t="shared" si="6"/>
        <v>45.716312</v>
      </c>
      <c r="J40" s="3">
        <f t="shared" si="3"/>
        <v>67.859929</v>
      </c>
    </row>
    <row r="41" spans="1:10" ht="12.75">
      <c r="A41" s="2">
        <v>-51.5087</v>
      </c>
      <c r="B41">
        <v>0.03888993</v>
      </c>
      <c r="C41" s="4">
        <v>0.0080285</v>
      </c>
      <c r="D41" s="4">
        <v>0</v>
      </c>
      <c r="E41" s="3">
        <f t="shared" si="1"/>
        <v>-46.222388800000004</v>
      </c>
      <c r="F41" s="3">
        <f t="shared" si="2"/>
        <v>-68.5557846</v>
      </c>
      <c r="G41" s="3">
        <f t="shared" si="4"/>
        <v>0</v>
      </c>
      <c r="H41" s="3">
        <f t="shared" si="5"/>
        <v>0</v>
      </c>
      <c r="I41" s="3">
        <f t="shared" si="6"/>
        <v>46.222388800000004</v>
      </c>
      <c r="J41" s="3">
        <f t="shared" si="3"/>
        <v>68.5557846</v>
      </c>
    </row>
    <row r="42" spans="1:10" ht="12.75">
      <c r="A42" s="2">
        <v>-51.1148</v>
      </c>
      <c r="B42">
        <v>0.04205286</v>
      </c>
      <c r="C42" s="4">
        <v>0.0080285</v>
      </c>
      <c r="D42" s="4">
        <v>0</v>
      </c>
      <c r="E42" s="3">
        <f t="shared" si="1"/>
        <v>-46.7284576</v>
      </c>
      <c r="F42" s="3">
        <f t="shared" si="2"/>
        <v>-69.2516292</v>
      </c>
      <c r="G42" s="3">
        <f t="shared" si="4"/>
        <v>0</v>
      </c>
      <c r="H42" s="3">
        <f t="shared" si="5"/>
        <v>0</v>
      </c>
      <c r="I42" s="3">
        <f t="shared" si="6"/>
        <v>46.7284576</v>
      </c>
      <c r="J42" s="3">
        <f t="shared" si="3"/>
        <v>69.2516292</v>
      </c>
    </row>
    <row r="43" spans="1:10" ht="12.75">
      <c r="A43" s="2">
        <v>-50.7208</v>
      </c>
      <c r="B43">
        <v>0.04521581</v>
      </c>
      <c r="C43" s="4">
        <v>0.0080285</v>
      </c>
      <c r="D43" s="4">
        <v>0</v>
      </c>
      <c r="E43" s="3">
        <f t="shared" si="1"/>
        <v>-47.2345296</v>
      </c>
      <c r="F43" s="3">
        <f t="shared" si="2"/>
        <v>-69.9474782</v>
      </c>
      <c r="G43" s="3">
        <f t="shared" si="4"/>
        <v>0</v>
      </c>
      <c r="H43" s="3">
        <f t="shared" si="5"/>
        <v>0</v>
      </c>
      <c r="I43" s="3">
        <f t="shared" si="6"/>
        <v>47.2345296</v>
      </c>
      <c r="J43" s="3">
        <f t="shared" si="3"/>
        <v>69.9474782</v>
      </c>
    </row>
    <row r="44" spans="1:10" ht="12.75">
      <c r="A44" s="2">
        <v>-50.3268</v>
      </c>
      <c r="B44">
        <v>0.04837877</v>
      </c>
      <c r="C44" s="4">
        <v>0.0080285</v>
      </c>
      <c r="D44" s="4">
        <v>0</v>
      </c>
      <c r="E44" s="3">
        <f t="shared" si="1"/>
        <v>-47.7406032</v>
      </c>
      <c r="F44" s="3">
        <f t="shared" si="2"/>
        <v>-70.6433294</v>
      </c>
      <c r="G44" s="3">
        <f t="shared" si="4"/>
        <v>0</v>
      </c>
      <c r="H44" s="3">
        <f t="shared" si="5"/>
        <v>0</v>
      </c>
      <c r="I44" s="3">
        <f t="shared" si="6"/>
        <v>47.7406032</v>
      </c>
      <c r="J44" s="3">
        <f t="shared" si="3"/>
        <v>70.6433294</v>
      </c>
    </row>
    <row r="45" spans="1:10" ht="12.75">
      <c r="A45" s="2">
        <v>-49.9329</v>
      </c>
      <c r="B45">
        <v>0.05154169</v>
      </c>
      <c r="C45" s="4">
        <v>0.0080285</v>
      </c>
      <c r="D45" s="4">
        <v>0</v>
      </c>
      <c r="E45" s="3">
        <f t="shared" si="1"/>
        <v>-48.2466704</v>
      </c>
      <c r="F45" s="3">
        <f t="shared" si="2"/>
        <v>-71.3391718</v>
      </c>
      <c r="G45" s="3">
        <f t="shared" si="4"/>
        <v>0</v>
      </c>
      <c r="H45" s="3">
        <f t="shared" si="5"/>
        <v>0</v>
      </c>
      <c r="I45" s="3">
        <f t="shared" si="6"/>
        <v>48.2466704</v>
      </c>
      <c r="J45" s="3">
        <f t="shared" si="3"/>
        <v>71.3391718</v>
      </c>
    </row>
    <row r="46" spans="1:10" ht="12.75">
      <c r="A46" s="2">
        <v>-49.5389</v>
      </c>
      <c r="B46">
        <v>0.05470467</v>
      </c>
      <c r="C46" s="4">
        <v>0.0080285</v>
      </c>
      <c r="D46" s="4">
        <v>0</v>
      </c>
      <c r="E46" s="3">
        <f aca="true" t="shared" si="7" ref="E46:E77">-E$12-E$13*B46</f>
        <v>-48.7527472</v>
      </c>
      <c r="F46" s="3">
        <f aca="true" t="shared" si="8" ref="F46:F77">-F$12-F$13*B46</f>
        <v>-72.0350274</v>
      </c>
      <c r="G46" s="3">
        <f t="shared" si="4"/>
        <v>0</v>
      </c>
      <c r="H46" s="3">
        <f t="shared" si="5"/>
        <v>0</v>
      </c>
      <c r="I46" s="3">
        <f aca="true" t="shared" si="9" ref="I46:I77">H46-E46</f>
        <v>48.7527472</v>
      </c>
      <c r="J46" s="3">
        <f aca="true" t="shared" si="10" ref="J46:J77">H46-F46</f>
        <v>72.0350274</v>
      </c>
    </row>
    <row r="47" spans="1:10" ht="12.75">
      <c r="A47" s="2">
        <v>-49.145</v>
      </c>
      <c r="B47">
        <v>0.0578676</v>
      </c>
      <c r="C47" s="4">
        <v>0.0080285</v>
      </c>
      <c r="D47" s="4">
        <v>0</v>
      </c>
      <c r="E47" s="3">
        <f t="shared" si="7"/>
        <v>-49.258815999999996</v>
      </c>
      <c r="F47" s="3">
        <f t="shared" si="8"/>
        <v>-72.730872</v>
      </c>
      <c r="G47" s="3">
        <f aca="true" t="shared" si="11" ref="G47:G78">ChkMtot*D47*(6*G$12)^2/Gc</f>
        <v>0</v>
      </c>
      <c r="H47" s="3">
        <f aca="true" t="shared" si="12" ref="H47:H78">ChkMtot*$D47*(6*H$12)^2/Gc</f>
        <v>0</v>
      </c>
      <c r="I47" s="3">
        <f t="shared" si="9"/>
        <v>49.258815999999996</v>
      </c>
      <c r="J47" s="3">
        <f t="shared" si="10"/>
        <v>72.730872</v>
      </c>
    </row>
    <row r="48" spans="1:10" ht="12.75">
      <c r="A48" s="2">
        <v>-48.751</v>
      </c>
      <c r="B48">
        <v>0.06103055</v>
      </c>
      <c r="C48" s="4">
        <v>0.0080285</v>
      </c>
      <c r="D48" s="4">
        <v>0</v>
      </c>
      <c r="E48" s="3">
        <f t="shared" si="7"/>
        <v>-49.764888</v>
      </c>
      <c r="F48" s="3">
        <f t="shared" si="8"/>
        <v>-73.426721</v>
      </c>
      <c r="G48" s="3">
        <f t="shared" si="11"/>
        <v>0</v>
      </c>
      <c r="H48" s="3">
        <f t="shared" si="12"/>
        <v>0</v>
      </c>
      <c r="I48" s="3">
        <f t="shared" si="9"/>
        <v>49.764888</v>
      </c>
      <c r="J48" s="3">
        <f t="shared" si="10"/>
        <v>73.426721</v>
      </c>
    </row>
    <row r="49" spans="1:10" ht="12.75">
      <c r="A49" s="2">
        <v>-48.357</v>
      </c>
      <c r="B49">
        <v>0.06419351</v>
      </c>
      <c r="C49" s="4">
        <v>0.0080285</v>
      </c>
      <c r="D49" s="4">
        <v>0</v>
      </c>
      <c r="E49" s="3">
        <f t="shared" si="7"/>
        <v>-50.2709616</v>
      </c>
      <c r="F49" s="3">
        <f t="shared" si="8"/>
        <v>-74.1225722</v>
      </c>
      <c r="G49" s="3">
        <f t="shared" si="11"/>
        <v>0</v>
      </c>
      <c r="H49" s="3">
        <f t="shared" si="12"/>
        <v>0</v>
      </c>
      <c r="I49" s="3">
        <f t="shared" si="9"/>
        <v>50.2709616</v>
      </c>
      <c r="J49" s="3">
        <f t="shared" si="10"/>
        <v>74.1225722</v>
      </c>
    </row>
    <row r="50" spans="1:10" ht="12.75">
      <c r="A50" s="2">
        <v>-47.9631</v>
      </c>
      <c r="B50">
        <v>0.06735642</v>
      </c>
      <c r="C50" s="4">
        <v>0.0080285</v>
      </c>
      <c r="D50" s="4">
        <v>0</v>
      </c>
      <c r="E50" s="3">
        <f t="shared" si="7"/>
        <v>-50.7770272</v>
      </c>
      <c r="F50" s="3">
        <f t="shared" si="8"/>
        <v>-74.8184124</v>
      </c>
      <c r="G50" s="3">
        <f t="shared" si="11"/>
        <v>0</v>
      </c>
      <c r="H50" s="3">
        <f t="shared" si="12"/>
        <v>0</v>
      </c>
      <c r="I50" s="3">
        <f t="shared" si="9"/>
        <v>50.7770272</v>
      </c>
      <c r="J50" s="3">
        <f t="shared" si="10"/>
        <v>74.8184124</v>
      </c>
    </row>
    <row r="51" spans="1:10" ht="12.75">
      <c r="A51" s="2">
        <v>-47.5691</v>
      </c>
      <c r="B51">
        <v>0.07051941</v>
      </c>
      <c r="C51" s="4">
        <v>0.0080285</v>
      </c>
      <c r="D51" s="4">
        <v>0</v>
      </c>
      <c r="E51" s="3">
        <f t="shared" si="7"/>
        <v>-51.2831056</v>
      </c>
      <c r="F51" s="3">
        <f t="shared" si="8"/>
        <v>-75.5142702</v>
      </c>
      <c r="G51" s="3">
        <f t="shared" si="11"/>
        <v>0</v>
      </c>
      <c r="H51" s="3">
        <f t="shared" si="12"/>
        <v>0</v>
      </c>
      <c r="I51" s="3">
        <f t="shared" si="9"/>
        <v>51.2831056</v>
      </c>
      <c r="J51" s="3">
        <f t="shared" si="10"/>
        <v>75.5142702</v>
      </c>
    </row>
    <row r="52" spans="1:10" ht="12.75">
      <c r="A52" s="2">
        <v>-47.1751</v>
      </c>
      <c r="B52">
        <v>0.07368234</v>
      </c>
      <c r="C52" s="4">
        <v>0.0080285</v>
      </c>
      <c r="D52" s="4">
        <v>0</v>
      </c>
      <c r="E52" s="3">
        <f t="shared" si="7"/>
        <v>-51.7891744</v>
      </c>
      <c r="F52" s="3">
        <f t="shared" si="8"/>
        <v>-76.2101148</v>
      </c>
      <c r="G52" s="3">
        <f t="shared" si="11"/>
        <v>0</v>
      </c>
      <c r="H52" s="3">
        <f t="shared" si="12"/>
        <v>0</v>
      </c>
      <c r="I52" s="3">
        <f t="shared" si="9"/>
        <v>51.7891744</v>
      </c>
      <c r="J52" s="3">
        <f t="shared" si="10"/>
        <v>76.2101148</v>
      </c>
    </row>
    <row r="53" spans="1:10" ht="12.75">
      <c r="A53" s="2">
        <v>-46.7812</v>
      </c>
      <c r="B53">
        <v>0.07684525</v>
      </c>
      <c r="C53" s="4">
        <v>0.0080285</v>
      </c>
      <c r="D53" s="4">
        <v>0</v>
      </c>
      <c r="E53" s="3">
        <f t="shared" si="7"/>
        <v>-52.29524</v>
      </c>
      <c r="F53" s="3">
        <f t="shared" si="8"/>
        <v>-76.905955</v>
      </c>
      <c r="G53" s="3">
        <f t="shared" si="11"/>
        <v>0</v>
      </c>
      <c r="H53" s="3">
        <f t="shared" si="12"/>
        <v>0</v>
      </c>
      <c r="I53" s="3">
        <f t="shared" si="9"/>
        <v>52.29524</v>
      </c>
      <c r="J53" s="3">
        <f t="shared" si="10"/>
        <v>76.905955</v>
      </c>
    </row>
    <row r="54" spans="1:10" ht="12.75">
      <c r="A54" s="2">
        <v>-46.3872</v>
      </c>
      <c r="B54">
        <v>0.08000818</v>
      </c>
      <c r="C54" s="4">
        <v>0.0080285</v>
      </c>
      <c r="D54" s="4">
        <v>0</v>
      </c>
      <c r="E54" s="3">
        <f t="shared" si="7"/>
        <v>-52.8013088</v>
      </c>
      <c r="F54" s="3">
        <f t="shared" si="8"/>
        <v>-77.60179959999999</v>
      </c>
      <c r="G54" s="3">
        <f t="shared" si="11"/>
        <v>0</v>
      </c>
      <c r="H54" s="3">
        <f t="shared" si="12"/>
        <v>0</v>
      </c>
      <c r="I54" s="3">
        <f t="shared" si="9"/>
        <v>52.8013088</v>
      </c>
      <c r="J54" s="3">
        <f t="shared" si="10"/>
        <v>77.60179959999999</v>
      </c>
    </row>
    <row r="55" spans="1:10" ht="12.75">
      <c r="A55" s="2">
        <v>-45.9932</v>
      </c>
      <c r="B55">
        <v>0.08317117</v>
      </c>
      <c r="C55" s="4">
        <v>0.0080285</v>
      </c>
      <c r="D55" s="4">
        <v>0</v>
      </c>
      <c r="E55" s="3">
        <f t="shared" si="7"/>
        <v>-53.3073872</v>
      </c>
      <c r="F55" s="3">
        <f t="shared" si="8"/>
        <v>-78.2976574</v>
      </c>
      <c r="G55" s="3">
        <f t="shared" si="11"/>
        <v>0</v>
      </c>
      <c r="H55" s="3">
        <f t="shared" si="12"/>
        <v>0</v>
      </c>
      <c r="I55" s="3">
        <f t="shared" si="9"/>
        <v>53.3073872</v>
      </c>
      <c r="J55" s="3">
        <f t="shared" si="10"/>
        <v>78.2976574</v>
      </c>
    </row>
    <row r="56" spans="1:10" ht="12.75">
      <c r="A56" s="2">
        <v>-45.5993</v>
      </c>
      <c r="B56">
        <v>0.08633408</v>
      </c>
      <c r="C56" s="4">
        <v>0.0080285</v>
      </c>
      <c r="D56" s="4">
        <v>0</v>
      </c>
      <c r="E56" s="3">
        <f t="shared" si="7"/>
        <v>-53.8134528</v>
      </c>
      <c r="F56" s="3">
        <f t="shared" si="8"/>
        <v>-78.9934976</v>
      </c>
      <c r="G56" s="3">
        <f t="shared" si="11"/>
        <v>0</v>
      </c>
      <c r="H56" s="3">
        <f t="shared" si="12"/>
        <v>0</v>
      </c>
      <c r="I56" s="3">
        <f t="shared" si="9"/>
        <v>53.8134528</v>
      </c>
      <c r="J56" s="3">
        <f t="shared" si="10"/>
        <v>78.9934976</v>
      </c>
    </row>
    <row r="57" spans="1:10" ht="12.75">
      <c r="A57" s="2">
        <v>-45.2053</v>
      </c>
      <c r="B57">
        <v>0.08949703</v>
      </c>
      <c r="C57" s="4">
        <v>0.0080285</v>
      </c>
      <c r="D57" s="4">
        <v>0</v>
      </c>
      <c r="E57" s="3">
        <f t="shared" si="7"/>
        <v>-54.319524799999996</v>
      </c>
      <c r="F57" s="3">
        <f t="shared" si="8"/>
        <v>-79.6893466</v>
      </c>
      <c r="G57" s="3">
        <f t="shared" si="11"/>
        <v>0</v>
      </c>
      <c r="H57" s="3">
        <f t="shared" si="12"/>
        <v>0</v>
      </c>
      <c r="I57" s="3">
        <f t="shared" si="9"/>
        <v>54.319524799999996</v>
      </c>
      <c r="J57" s="3">
        <f t="shared" si="10"/>
        <v>79.6893466</v>
      </c>
    </row>
    <row r="58" spans="1:10" ht="12.75">
      <c r="A58" s="2">
        <v>-44.8113</v>
      </c>
      <c r="B58">
        <v>0.09265997</v>
      </c>
      <c r="C58" s="4">
        <v>0.0080285</v>
      </c>
      <c r="D58" s="4">
        <v>0</v>
      </c>
      <c r="E58" s="3">
        <f t="shared" si="7"/>
        <v>-54.825595199999995</v>
      </c>
      <c r="F58" s="3">
        <f t="shared" si="8"/>
        <v>-80.38519339999999</v>
      </c>
      <c r="G58" s="3">
        <f t="shared" si="11"/>
        <v>0</v>
      </c>
      <c r="H58" s="3">
        <f t="shared" si="12"/>
        <v>0</v>
      </c>
      <c r="I58" s="3">
        <f t="shared" si="9"/>
        <v>54.825595199999995</v>
      </c>
      <c r="J58" s="3">
        <f t="shared" si="10"/>
        <v>80.38519339999999</v>
      </c>
    </row>
    <row r="59" spans="1:10" ht="12.75">
      <c r="A59" s="2">
        <v>-44.4174</v>
      </c>
      <c r="B59">
        <v>0.09582288</v>
      </c>
      <c r="C59" s="4">
        <v>0.0080285</v>
      </c>
      <c r="D59" s="4">
        <v>0</v>
      </c>
      <c r="E59" s="3">
        <f t="shared" si="7"/>
        <v>-55.3316608</v>
      </c>
      <c r="F59" s="3">
        <f t="shared" si="8"/>
        <v>-81.0810336</v>
      </c>
      <c r="G59" s="3">
        <f t="shared" si="11"/>
        <v>0</v>
      </c>
      <c r="H59" s="3">
        <f t="shared" si="12"/>
        <v>0</v>
      </c>
      <c r="I59" s="3">
        <f t="shared" si="9"/>
        <v>55.3316608</v>
      </c>
      <c r="J59" s="3">
        <f t="shared" si="10"/>
        <v>81.0810336</v>
      </c>
    </row>
    <row r="60" spans="1:10" ht="12.75">
      <c r="A60" s="2">
        <v>-44.0234</v>
      </c>
      <c r="B60">
        <v>0.09898585</v>
      </c>
      <c r="C60" s="4">
        <v>0.0080285</v>
      </c>
      <c r="D60" s="4">
        <v>0</v>
      </c>
      <c r="E60" s="3">
        <f t="shared" si="7"/>
        <v>-55.837736</v>
      </c>
      <c r="F60" s="3">
        <f t="shared" si="8"/>
        <v>-81.776887</v>
      </c>
      <c r="G60" s="3">
        <f t="shared" si="11"/>
        <v>0</v>
      </c>
      <c r="H60" s="3">
        <f t="shared" si="12"/>
        <v>0</v>
      </c>
      <c r="I60" s="3">
        <f t="shared" si="9"/>
        <v>55.837736</v>
      </c>
      <c r="J60" s="3">
        <f t="shared" si="10"/>
        <v>81.776887</v>
      </c>
    </row>
    <row r="61" spans="1:10" ht="12.75">
      <c r="A61" s="2">
        <v>-43.6295</v>
      </c>
      <c r="B61">
        <v>0.10214884</v>
      </c>
      <c r="C61" s="4">
        <v>0.0080285</v>
      </c>
      <c r="D61" s="4">
        <v>0</v>
      </c>
      <c r="E61" s="3">
        <f t="shared" si="7"/>
        <v>-56.3438144</v>
      </c>
      <c r="F61" s="3">
        <f t="shared" si="8"/>
        <v>-82.4727448</v>
      </c>
      <c r="G61" s="3">
        <f t="shared" si="11"/>
        <v>0</v>
      </c>
      <c r="H61" s="3">
        <f t="shared" si="12"/>
        <v>0</v>
      </c>
      <c r="I61" s="3">
        <f t="shared" si="9"/>
        <v>56.3438144</v>
      </c>
      <c r="J61" s="3">
        <f t="shared" si="10"/>
        <v>82.4727448</v>
      </c>
    </row>
    <row r="62" spans="1:10" ht="12.75">
      <c r="A62" s="2">
        <v>-43.2355</v>
      </c>
      <c r="B62">
        <v>0.10531181</v>
      </c>
      <c r="C62" s="4">
        <v>0.0080285</v>
      </c>
      <c r="D62" s="4">
        <v>0</v>
      </c>
      <c r="E62" s="3">
        <f t="shared" si="7"/>
        <v>-56.8498896</v>
      </c>
      <c r="F62" s="3">
        <f t="shared" si="8"/>
        <v>-83.1685982</v>
      </c>
      <c r="G62" s="3">
        <f t="shared" si="11"/>
        <v>0</v>
      </c>
      <c r="H62" s="3">
        <f t="shared" si="12"/>
        <v>0</v>
      </c>
      <c r="I62" s="3">
        <f t="shared" si="9"/>
        <v>56.8498896</v>
      </c>
      <c r="J62" s="3">
        <f t="shared" si="10"/>
        <v>83.1685982</v>
      </c>
    </row>
    <row r="63" spans="1:10" ht="12.75">
      <c r="A63" s="2">
        <v>-42.8415</v>
      </c>
      <c r="B63">
        <v>0.10847476</v>
      </c>
      <c r="C63" s="4">
        <v>0.0080285</v>
      </c>
      <c r="D63" s="4">
        <v>0</v>
      </c>
      <c r="E63" s="3">
        <f t="shared" si="7"/>
        <v>-57.3559616</v>
      </c>
      <c r="F63" s="3">
        <f t="shared" si="8"/>
        <v>-83.8644472</v>
      </c>
      <c r="G63" s="3">
        <f t="shared" si="11"/>
        <v>0</v>
      </c>
      <c r="H63" s="3">
        <f t="shared" si="12"/>
        <v>0</v>
      </c>
      <c r="I63" s="3">
        <f t="shared" si="9"/>
        <v>57.3559616</v>
      </c>
      <c r="J63" s="3">
        <f t="shared" si="10"/>
        <v>83.8644472</v>
      </c>
    </row>
    <row r="64" spans="1:10" ht="12.75">
      <c r="A64" s="2">
        <v>-42.4476</v>
      </c>
      <c r="B64">
        <v>0.11163767</v>
      </c>
      <c r="C64" s="4">
        <v>0.0080285</v>
      </c>
      <c r="D64" s="4">
        <v>0</v>
      </c>
      <c r="E64" s="3">
        <f t="shared" si="7"/>
        <v>-57.8620272</v>
      </c>
      <c r="F64" s="3">
        <f t="shared" si="8"/>
        <v>-84.56028739999999</v>
      </c>
      <c r="G64" s="3">
        <f t="shared" si="11"/>
        <v>0</v>
      </c>
      <c r="H64" s="3">
        <f t="shared" si="12"/>
        <v>0</v>
      </c>
      <c r="I64" s="3">
        <f t="shared" si="9"/>
        <v>57.8620272</v>
      </c>
      <c r="J64" s="3">
        <f t="shared" si="10"/>
        <v>84.56028739999999</v>
      </c>
    </row>
    <row r="65" spans="1:10" ht="12.75">
      <c r="A65" s="2">
        <v>-42.0536</v>
      </c>
      <c r="B65">
        <v>0.11480064</v>
      </c>
      <c r="C65" s="4">
        <v>0.0080285</v>
      </c>
      <c r="D65" s="4">
        <v>0</v>
      </c>
      <c r="E65" s="3">
        <f t="shared" si="7"/>
        <v>-58.3681024</v>
      </c>
      <c r="F65" s="3">
        <f t="shared" si="8"/>
        <v>-85.2561408</v>
      </c>
      <c r="G65" s="3">
        <f t="shared" si="11"/>
        <v>0</v>
      </c>
      <c r="H65" s="3">
        <f t="shared" si="12"/>
        <v>0</v>
      </c>
      <c r="I65" s="3">
        <f t="shared" si="9"/>
        <v>58.3681024</v>
      </c>
      <c r="J65" s="3">
        <f t="shared" si="10"/>
        <v>85.2561408</v>
      </c>
    </row>
    <row r="66" spans="1:10" ht="12.75">
      <c r="A66" s="2">
        <v>-41.6596</v>
      </c>
      <c r="B66">
        <v>0.11796356</v>
      </c>
      <c r="C66" s="4">
        <v>0.0080285</v>
      </c>
      <c r="D66" s="4">
        <v>0</v>
      </c>
      <c r="E66" s="3">
        <f t="shared" si="7"/>
        <v>-58.8741696</v>
      </c>
      <c r="F66" s="3">
        <f t="shared" si="8"/>
        <v>-85.9519832</v>
      </c>
      <c r="G66" s="3">
        <f t="shared" si="11"/>
        <v>0</v>
      </c>
      <c r="H66" s="3">
        <f t="shared" si="12"/>
        <v>0</v>
      </c>
      <c r="I66" s="3">
        <f t="shared" si="9"/>
        <v>58.8741696</v>
      </c>
      <c r="J66" s="3">
        <f t="shared" si="10"/>
        <v>85.9519832</v>
      </c>
    </row>
    <row r="67" spans="1:10" ht="12.75">
      <c r="A67" s="2">
        <v>-41.2657</v>
      </c>
      <c r="B67">
        <v>0.1211265</v>
      </c>
      <c r="C67" s="4">
        <v>0.0080285</v>
      </c>
      <c r="D67" s="4">
        <v>0</v>
      </c>
      <c r="E67" s="3">
        <f t="shared" si="7"/>
        <v>-59.38024</v>
      </c>
      <c r="F67" s="3">
        <f t="shared" si="8"/>
        <v>-86.64783</v>
      </c>
      <c r="G67" s="3">
        <f t="shared" si="11"/>
        <v>0</v>
      </c>
      <c r="H67" s="3">
        <f t="shared" si="12"/>
        <v>0</v>
      </c>
      <c r="I67" s="3">
        <f t="shared" si="9"/>
        <v>59.38024</v>
      </c>
      <c r="J67" s="3">
        <f t="shared" si="10"/>
        <v>86.64783</v>
      </c>
    </row>
    <row r="68" spans="1:10" ht="12.75">
      <c r="A68" s="2">
        <v>-40.8717</v>
      </c>
      <c r="B68">
        <v>0.12428945</v>
      </c>
      <c r="C68" s="4">
        <v>0.0080285</v>
      </c>
      <c r="D68" s="4">
        <v>0</v>
      </c>
      <c r="E68" s="3">
        <f t="shared" si="7"/>
        <v>-59.886312000000004</v>
      </c>
      <c r="F68" s="3">
        <f t="shared" si="8"/>
        <v>-87.343679</v>
      </c>
      <c r="G68" s="3">
        <f t="shared" si="11"/>
        <v>0</v>
      </c>
      <c r="H68" s="3">
        <f t="shared" si="12"/>
        <v>0</v>
      </c>
      <c r="I68" s="3">
        <f t="shared" si="9"/>
        <v>59.886312000000004</v>
      </c>
      <c r="J68" s="3">
        <f t="shared" si="10"/>
        <v>87.343679</v>
      </c>
    </row>
    <row r="69" spans="1:10" ht="12.75">
      <c r="A69" s="2">
        <v>-40.4777</v>
      </c>
      <c r="B69">
        <v>0.12745235</v>
      </c>
      <c r="C69" s="4">
        <v>0.0080285</v>
      </c>
      <c r="D69" s="4">
        <v>0</v>
      </c>
      <c r="E69" s="3">
        <f t="shared" si="7"/>
        <v>-60.392376</v>
      </c>
      <c r="F69" s="3">
        <f t="shared" si="8"/>
        <v>-88.03951699999999</v>
      </c>
      <c r="G69" s="3">
        <f t="shared" si="11"/>
        <v>0</v>
      </c>
      <c r="H69" s="3">
        <f t="shared" si="12"/>
        <v>0</v>
      </c>
      <c r="I69" s="3">
        <f t="shared" si="9"/>
        <v>60.392376</v>
      </c>
      <c r="J69" s="3">
        <f t="shared" si="10"/>
        <v>88.03951699999999</v>
      </c>
    </row>
    <row r="70" spans="1:10" ht="12.75">
      <c r="A70" s="2">
        <v>-40.0838</v>
      </c>
      <c r="B70">
        <v>0.13061532</v>
      </c>
      <c r="C70" s="4">
        <v>0.0080285</v>
      </c>
      <c r="D70" s="4">
        <v>0</v>
      </c>
      <c r="E70" s="3">
        <f t="shared" si="7"/>
        <v>-60.8984512</v>
      </c>
      <c r="F70" s="3">
        <f t="shared" si="8"/>
        <v>-88.7353704</v>
      </c>
      <c r="G70" s="3">
        <f t="shared" si="11"/>
        <v>0</v>
      </c>
      <c r="H70" s="3">
        <f t="shared" si="12"/>
        <v>0</v>
      </c>
      <c r="I70" s="3">
        <f t="shared" si="9"/>
        <v>60.8984512</v>
      </c>
      <c r="J70" s="3">
        <f t="shared" si="10"/>
        <v>88.7353704</v>
      </c>
    </row>
    <row r="71" spans="1:10" ht="12.75">
      <c r="A71" s="2">
        <v>-39.6898</v>
      </c>
      <c r="B71">
        <v>0.1337783</v>
      </c>
      <c r="C71" s="4">
        <v>0.0080285</v>
      </c>
      <c r="D71" s="4">
        <v>0</v>
      </c>
      <c r="E71" s="3">
        <f t="shared" si="7"/>
        <v>-61.404528</v>
      </c>
      <c r="F71" s="3">
        <f t="shared" si="8"/>
        <v>-89.431226</v>
      </c>
      <c r="G71" s="3">
        <f t="shared" si="11"/>
        <v>0</v>
      </c>
      <c r="H71" s="3">
        <f t="shared" si="12"/>
        <v>0</v>
      </c>
      <c r="I71" s="3">
        <f t="shared" si="9"/>
        <v>61.404528</v>
      </c>
      <c r="J71" s="3">
        <f t="shared" si="10"/>
        <v>89.431226</v>
      </c>
    </row>
    <row r="72" spans="1:10" ht="12.75">
      <c r="A72" s="2">
        <v>-39.2958</v>
      </c>
      <c r="B72">
        <v>0.13694125</v>
      </c>
      <c r="C72" s="4">
        <v>0.0080285</v>
      </c>
      <c r="D72" s="4">
        <v>0</v>
      </c>
      <c r="E72" s="3">
        <f t="shared" si="7"/>
        <v>-61.9106</v>
      </c>
      <c r="F72" s="3">
        <f t="shared" si="8"/>
        <v>-90.12707499999999</v>
      </c>
      <c r="G72" s="3">
        <f t="shared" si="11"/>
        <v>0</v>
      </c>
      <c r="H72" s="3">
        <f t="shared" si="12"/>
        <v>0</v>
      </c>
      <c r="I72" s="3">
        <f t="shared" si="9"/>
        <v>61.9106</v>
      </c>
      <c r="J72" s="3">
        <f t="shared" si="10"/>
        <v>90.12707499999999</v>
      </c>
    </row>
    <row r="73" spans="1:10" ht="12.75">
      <c r="A73" s="2">
        <v>-38.9019</v>
      </c>
      <c r="B73">
        <v>0.14010417</v>
      </c>
      <c r="C73" s="4">
        <v>0.0080285</v>
      </c>
      <c r="D73" s="4">
        <v>0</v>
      </c>
      <c r="E73" s="3">
        <f t="shared" si="7"/>
        <v>-62.4166672</v>
      </c>
      <c r="F73" s="3">
        <f t="shared" si="8"/>
        <v>-90.8229174</v>
      </c>
      <c r="G73" s="3">
        <f t="shared" si="11"/>
        <v>0</v>
      </c>
      <c r="H73" s="3">
        <f t="shared" si="12"/>
        <v>0</v>
      </c>
      <c r="I73" s="3">
        <f t="shared" si="9"/>
        <v>62.4166672</v>
      </c>
      <c r="J73" s="3">
        <f t="shared" si="10"/>
        <v>90.8229174</v>
      </c>
    </row>
    <row r="74" spans="1:10" ht="12.75">
      <c r="A74" s="2">
        <v>-38.5079</v>
      </c>
      <c r="B74">
        <v>0.14326714</v>
      </c>
      <c r="C74" s="4">
        <v>0.0080285</v>
      </c>
      <c r="D74" s="4">
        <v>0</v>
      </c>
      <c r="E74" s="3">
        <f t="shared" si="7"/>
        <v>-62.9227424</v>
      </c>
      <c r="F74" s="3">
        <f t="shared" si="8"/>
        <v>-91.5187708</v>
      </c>
      <c r="G74" s="3">
        <f t="shared" si="11"/>
        <v>0</v>
      </c>
      <c r="H74" s="3">
        <f t="shared" si="12"/>
        <v>0</v>
      </c>
      <c r="I74" s="3">
        <f t="shared" si="9"/>
        <v>62.9227424</v>
      </c>
      <c r="J74" s="3">
        <f t="shared" si="10"/>
        <v>91.5187708</v>
      </c>
    </row>
    <row r="75" spans="1:10" ht="12.75">
      <c r="A75" s="2">
        <v>-38.114</v>
      </c>
      <c r="B75">
        <v>0.14643005</v>
      </c>
      <c r="C75" s="4">
        <v>0.0080285</v>
      </c>
      <c r="D75" s="4">
        <v>0</v>
      </c>
      <c r="E75" s="3">
        <f t="shared" si="7"/>
        <v>-63.428808000000004</v>
      </c>
      <c r="F75" s="3">
        <f t="shared" si="8"/>
        <v>-92.21461099999999</v>
      </c>
      <c r="G75" s="3">
        <f t="shared" si="11"/>
        <v>0</v>
      </c>
      <c r="H75" s="3">
        <f t="shared" si="12"/>
        <v>0</v>
      </c>
      <c r="I75" s="3">
        <f t="shared" si="9"/>
        <v>63.428808000000004</v>
      </c>
      <c r="J75" s="3">
        <f t="shared" si="10"/>
        <v>92.21461099999999</v>
      </c>
    </row>
    <row r="76" spans="1:10" ht="12.75">
      <c r="A76" s="2">
        <v>-37.72</v>
      </c>
      <c r="B76">
        <v>0.149593</v>
      </c>
      <c r="C76" s="4">
        <v>0.0080285</v>
      </c>
      <c r="D76" s="4">
        <v>0</v>
      </c>
      <c r="E76" s="3">
        <f t="shared" si="7"/>
        <v>-63.93488</v>
      </c>
      <c r="F76" s="3">
        <f t="shared" si="8"/>
        <v>-92.91046</v>
      </c>
      <c r="G76" s="3">
        <f t="shared" si="11"/>
        <v>0</v>
      </c>
      <c r="H76" s="3">
        <f t="shared" si="12"/>
        <v>0</v>
      </c>
      <c r="I76" s="3">
        <f t="shared" si="9"/>
        <v>63.93488</v>
      </c>
      <c r="J76" s="3">
        <f t="shared" si="10"/>
        <v>92.91046</v>
      </c>
    </row>
    <row r="77" spans="1:10" ht="12.75">
      <c r="A77" s="2">
        <v>-37.326</v>
      </c>
      <c r="B77">
        <v>0.15275594</v>
      </c>
      <c r="C77" s="4">
        <v>0.0080285</v>
      </c>
      <c r="D77" s="4">
        <v>0</v>
      </c>
      <c r="E77" s="3">
        <f t="shared" si="7"/>
        <v>-64.4409504</v>
      </c>
      <c r="F77" s="3">
        <f t="shared" si="8"/>
        <v>-93.6063068</v>
      </c>
      <c r="G77" s="3">
        <f t="shared" si="11"/>
        <v>0</v>
      </c>
      <c r="H77" s="3">
        <f t="shared" si="12"/>
        <v>0</v>
      </c>
      <c r="I77" s="3">
        <f t="shared" si="9"/>
        <v>64.4409504</v>
      </c>
      <c r="J77" s="3">
        <f t="shared" si="10"/>
        <v>93.6063068</v>
      </c>
    </row>
    <row r="78" spans="1:10" ht="12.75">
      <c r="A78" s="2">
        <v>-36.9321</v>
      </c>
      <c r="B78">
        <v>0.15591886</v>
      </c>
      <c r="C78" s="4">
        <v>0.0080285</v>
      </c>
      <c r="D78" s="4">
        <v>0</v>
      </c>
      <c r="E78" s="3">
        <f aca="true" t="shared" si="13" ref="E78:E109">-E$12-E$13*B78</f>
        <v>-64.9470176</v>
      </c>
      <c r="F78" s="3">
        <f aca="true" t="shared" si="14" ref="F78:F109">-F$12-F$13*B78</f>
        <v>-94.3021492</v>
      </c>
      <c r="G78" s="3">
        <f t="shared" si="11"/>
        <v>0</v>
      </c>
      <c r="H78" s="3">
        <f t="shared" si="12"/>
        <v>0</v>
      </c>
      <c r="I78" s="3">
        <f aca="true" t="shared" si="15" ref="I78:I109">H78-E78</f>
        <v>64.9470176</v>
      </c>
      <c r="J78" s="3">
        <f aca="true" t="shared" si="16" ref="J78:J109">H78-F78</f>
        <v>94.3021492</v>
      </c>
    </row>
    <row r="79" spans="1:10" ht="12.75">
      <c r="A79" s="2">
        <v>-36.5381</v>
      </c>
      <c r="B79">
        <v>0.15908182</v>
      </c>
      <c r="C79" s="4">
        <v>0.0080285</v>
      </c>
      <c r="D79" s="4">
        <v>0</v>
      </c>
      <c r="E79" s="3">
        <f t="shared" si="13"/>
        <v>-65.4530912</v>
      </c>
      <c r="F79" s="3">
        <f t="shared" si="14"/>
        <v>-94.9980004</v>
      </c>
      <c r="G79" s="3">
        <f aca="true" t="shared" si="17" ref="G79:G110">ChkMtot*D79*(6*G$12)^2/Gc</f>
        <v>0</v>
      </c>
      <c r="H79" s="3">
        <f aca="true" t="shared" si="18" ref="H79:H110">ChkMtot*$D79*(6*H$12)^2/Gc</f>
        <v>0</v>
      </c>
      <c r="I79" s="3">
        <f t="shared" si="15"/>
        <v>65.4530912</v>
      </c>
      <c r="J79" s="3">
        <f t="shared" si="16"/>
        <v>94.9980004</v>
      </c>
    </row>
    <row r="80" spans="1:10" ht="12.75">
      <c r="A80" s="2">
        <v>-36.1441</v>
      </c>
      <c r="B80">
        <v>0.16224481</v>
      </c>
      <c r="C80" s="4">
        <v>0.0080285</v>
      </c>
      <c r="D80" s="4">
        <v>0</v>
      </c>
      <c r="E80" s="3">
        <f t="shared" si="13"/>
        <v>-65.9591696</v>
      </c>
      <c r="F80" s="3">
        <f t="shared" si="14"/>
        <v>-95.6938582</v>
      </c>
      <c r="G80" s="3">
        <f t="shared" si="17"/>
        <v>0</v>
      </c>
      <c r="H80" s="3">
        <f t="shared" si="18"/>
        <v>0</v>
      </c>
      <c r="I80" s="3">
        <f t="shared" si="15"/>
        <v>65.9591696</v>
      </c>
      <c r="J80" s="3">
        <f t="shared" si="16"/>
        <v>95.6938582</v>
      </c>
    </row>
    <row r="81" spans="1:10" ht="12.75">
      <c r="A81" s="2">
        <v>-35.7502</v>
      </c>
      <c r="B81">
        <v>0.16540778</v>
      </c>
      <c r="C81" s="4">
        <v>0.0080285</v>
      </c>
      <c r="D81" s="4">
        <v>0</v>
      </c>
      <c r="E81" s="3">
        <f t="shared" si="13"/>
        <v>-66.4652448</v>
      </c>
      <c r="F81" s="3">
        <f t="shared" si="14"/>
        <v>-96.3897116</v>
      </c>
      <c r="G81" s="3">
        <f t="shared" si="17"/>
        <v>0</v>
      </c>
      <c r="H81" s="3">
        <f t="shared" si="18"/>
        <v>0</v>
      </c>
      <c r="I81" s="3">
        <f t="shared" si="15"/>
        <v>66.4652448</v>
      </c>
      <c r="J81" s="3">
        <f t="shared" si="16"/>
        <v>96.3897116</v>
      </c>
    </row>
    <row r="82" spans="1:10" ht="12.75">
      <c r="A82" s="2">
        <v>-35.3562</v>
      </c>
      <c r="B82">
        <v>0.16857073</v>
      </c>
      <c r="C82" s="4">
        <v>0.0080285</v>
      </c>
      <c r="D82" s="4">
        <v>0</v>
      </c>
      <c r="E82" s="3">
        <f t="shared" si="13"/>
        <v>-66.9713168</v>
      </c>
      <c r="F82" s="3">
        <f t="shared" si="14"/>
        <v>-97.08556060000001</v>
      </c>
      <c r="G82" s="3">
        <f t="shared" si="17"/>
        <v>0</v>
      </c>
      <c r="H82" s="3">
        <f t="shared" si="18"/>
        <v>0</v>
      </c>
      <c r="I82" s="3">
        <f t="shared" si="15"/>
        <v>66.9713168</v>
      </c>
      <c r="J82" s="3">
        <f t="shared" si="16"/>
        <v>97.08556060000001</v>
      </c>
    </row>
    <row r="83" spans="1:10" ht="12.75">
      <c r="A83" s="2">
        <v>-34.9622</v>
      </c>
      <c r="B83">
        <v>0.17173364</v>
      </c>
      <c r="C83" s="4">
        <v>0.0080285</v>
      </c>
      <c r="D83" s="4">
        <v>0</v>
      </c>
      <c r="E83" s="3">
        <f t="shared" si="13"/>
        <v>-67.4773824</v>
      </c>
      <c r="F83" s="3">
        <f t="shared" si="14"/>
        <v>-97.7814008</v>
      </c>
      <c r="G83" s="3">
        <f t="shared" si="17"/>
        <v>0</v>
      </c>
      <c r="H83" s="3">
        <f t="shared" si="18"/>
        <v>0</v>
      </c>
      <c r="I83" s="3">
        <f t="shared" si="15"/>
        <v>67.4773824</v>
      </c>
      <c r="J83" s="3">
        <f t="shared" si="16"/>
        <v>97.7814008</v>
      </c>
    </row>
    <row r="84" spans="1:10" ht="12.75">
      <c r="A84" s="2">
        <v>-34.5683</v>
      </c>
      <c r="B84">
        <v>0.17489661</v>
      </c>
      <c r="C84" s="4">
        <v>0.0080285</v>
      </c>
      <c r="D84" s="4">
        <v>0</v>
      </c>
      <c r="E84" s="3">
        <f t="shared" si="13"/>
        <v>-67.98345760000001</v>
      </c>
      <c r="F84" s="3">
        <f t="shared" si="14"/>
        <v>-98.4772542</v>
      </c>
      <c r="G84" s="3">
        <f t="shared" si="17"/>
        <v>0</v>
      </c>
      <c r="H84" s="3">
        <f t="shared" si="18"/>
        <v>0</v>
      </c>
      <c r="I84" s="3">
        <f t="shared" si="15"/>
        <v>67.98345760000001</v>
      </c>
      <c r="J84" s="3">
        <f t="shared" si="16"/>
        <v>98.4772542</v>
      </c>
    </row>
    <row r="85" spans="1:10" ht="12.75">
      <c r="A85" s="2">
        <v>-34.1743</v>
      </c>
      <c r="B85">
        <v>0.17805953</v>
      </c>
      <c r="C85" s="4">
        <v>0.0080285</v>
      </c>
      <c r="D85" s="4">
        <v>0</v>
      </c>
      <c r="E85" s="3">
        <f t="shared" si="13"/>
        <v>-68.4895248</v>
      </c>
      <c r="F85" s="3">
        <f t="shared" si="14"/>
        <v>-99.17309660000001</v>
      </c>
      <c r="G85" s="3">
        <f t="shared" si="17"/>
        <v>0</v>
      </c>
      <c r="H85" s="3">
        <f t="shared" si="18"/>
        <v>0</v>
      </c>
      <c r="I85" s="3">
        <f t="shared" si="15"/>
        <v>68.4895248</v>
      </c>
      <c r="J85" s="3">
        <f t="shared" si="16"/>
        <v>99.17309660000001</v>
      </c>
    </row>
    <row r="86" spans="1:10" ht="12.75">
      <c r="A86" s="2">
        <v>-33.7803</v>
      </c>
      <c r="B86">
        <v>0.18122247</v>
      </c>
      <c r="C86" s="4">
        <v>0.0080285</v>
      </c>
      <c r="D86" s="4">
        <v>0</v>
      </c>
      <c r="E86" s="3">
        <f t="shared" si="13"/>
        <v>-68.9955952</v>
      </c>
      <c r="F86" s="3">
        <f t="shared" si="14"/>
        <v>-99.8689434</v>
      </c>
      <c r="G86" s="3">
        <f t="shared" si="17"/>
        <v>0</v>
      </c>
      <c r="H86" s="3">
        <f t="shared" si="18"/>
        <v>0</v>
      </c>
      <c r="I86" s="3">
        <f t="shared" si="15"/>
        <v>68.9955952</v>
      </c>
      <c r="J86" s="3">
        <f t="shared" si="16"/>
        <v>99.8689434</v>
      </c>
    </row>
    <row r="87" spans="1:10" ht="12.75">
      <c r="A87" s="2">
        <v>-33.3864</v>
      </c>
      <c r="B87">
        <v>0.18438542</v>
      </c>
      <c r="C87" s="4">
        <v>0.0080285</v>
      </c>
      <c r="D87" s="4">
        <v>0</v>
      </c>
      <c r="E87" s="3">
        <f t="shared" si="13"/>
        <v>-69.5016672</v>
      </c>
      <c r="F87" s="3">
        <f t="shared" si="14"/>
        <v>-100.5647924</v>
      </c>
      <c r="G87" s="3">
        <f t="shared" si="17"/>
        <v>0</v>
      </c>
      <c r="H87" s="3">
        <f t="shared" si="18"/>
        <v>0</v>
      </c>
      <c r="I87" s="3">
        <f t="shared" si="15"/>
        <v>69.5016672</v>
      </c>
      <c r="J87" s="3">
        <f t="shared" si="16"/>
        <v>100.5647924</v>
      </c>
    </row>
    <row r="88" spans="1:10" ht="12.75">
      <c r="A88" s="2">
        <v>-32.9924</v>
      </c>
      <c r="B88">
        <v>0.18754833</v>
      </c>
      <c r="C88" s="4">
        <v>0.0080285</v>
      </c>
      <c r="D88" s="4">
        <v>0</v>
      </c>
      <c r="E88" s="3">
        <f t="shared" si="13"/>
        <v>-70.0077328</v>
      </c>
      <c r="F88" s="3">
        <f t="shared" si="14"/>
        <v>-101.26063260000001</v>
      </c>
      <c r="G88" s="3">
        <f t="shared" si="17"/>
        <v>0</v>
      </c>
      <c r="H88" s="3">
        <f t="shared" si="18"/>
        <v>0</v>
      </c>
      <c r="I88" s="3">
        <f t="shared" si="15"/>
        <v>70.0077328</v>
      </c>
      <c r="J88" s="3">
        <f t="shared" si="16"/>
        <v>101.26063260000001</v>
      </c>
    </row>
    <row r="89" spans="1:10" ht="12.75">
      <c r="A89" s="2">
        <v>-32.5985</v>
      </c>
      <c r="B89">
        <v>0.19069044</v>
      </c>
      <c r="C89" s="4">
        <v>0.0079455</v>
      </c>
      <c r="D89" s="4">
        <v>-0.00021685</v>
      </c>
      <c r="E89" s="3">
        <f t="shared" si="13"/>
        <v>-70.5104704</v>
      </c>
      <c r="F89" s="3">
        <f t="shared" si="14"/>
        <v>-101.9518968</v>
      </c>
      <c r="G89" s="3">
        <f t="shared" si="17"/>
        <v>-21.570161060848037</v>
      </c>
      <c r="H89" s="3">
        <f t="shared" si="18"/>
        <v>-59.91711405791121</v>
      </c>
      <c r="I89" s="3">
        <f t="shared" si="15"/>
        <v>10.59335634208879</v>
      </c>
      <c r="J89" s="3">
        <f t="shared" si="16"/>
        <v>42.03478274208879</v>
      </c>
    </row>
    <row r="90" spans="1:10" ht="12.75">
      <c r="A90" s="2">
        <v>-32.2045</v>
      </c>
      <c r="B90">
        <v>0.19380213</v>
      </c>
      <c r="C90" s="4">
        <v>0.0078599</v>
      </c>
      <c r="D90" s="4">
        <v>-0.0002178</v>
      </c>
      <c r="E90" s="3">
        <f t="shared" si="13"/>
        <v>-71.0083408</v>
      </c>
      <c r="F90" s="3">
        <f t="shared" si="14"/>
        <v>-102.6364686</v>
      </c>
      <c r="G90" s="3">
        <f t="shared" si="17"/>
        <v>-21.66465796196773</v>
      </c>
      <c r="H90" s="3">
        <f t="shared" si="18"/>
        <v>-60.17960544991037</v>
      </c>
      <c r="I90" s="3">
        <f t="shared" si="15"/>
        <v>10.82873535008963</v>
      </c>
      <c r="J90" s="3">
        <f t="shared" si="16"/>
        <v>42.45686315008963</v>
      </c>
    </row>
    <row r="91" spans="1:10" ht="12.75">
      <c r="A91" s="2">
        <v>-31.8105</v>
      </c>
      <c r="B91">
        <v>0.19688241</v>
      </c>
      <c r="C91" s="4">
        <v>0.0077739</v>
      </c>
      <c r="D91" s="4">
        <v>-0.00021874</v>
      </c>
      <c r="E91" s="3">
        <f t="shared" si="13"/>
        <v>-71.5011856</v>
      </c>
      <c r="F91" s="3">
        <f t="shared" si="14"/>
        <v>-103.3141302</v>
      </c>
      <c r="G91" s="3">
        <f t="shared" si="17"/>
        <v>-21.758160158865113</v>
      </c>
      <c r="H91" s="3">
        <f t="shared" si="18"/>
        <v>-60.43933377462531</v>
      </c>
      <c r="I91" s="3">
        <f t="shared" si="15"/>
        <v>11.061851825374688</v>
      </c>
      <c r="J91" s="3">
        <f t="shared" si="16"/>
        <v>42.87479642537468</v>
      </c>
    </row>
    <row r="92" spans="1:10" ht="12.75">
      <c r="A92" s="2">
        <v>-31.4166</v>
      </c>
      <c r="B92">
        <v>0.19993117</v>
      </c>
      <c r="C92" s="4">
        <v>0.0076876</v>
      </c>
      <c r="D92" s="4">
        <v>-0.00021967</v>
      </c>
      <c r="E92" s="3">
        <f t="shared" si="13"/>
        <v>-71.9889872</v>
      </c>
      <c r="F92" s="3">
        <f t="shared" si="14"/>
        <v>-103.9848574</v>
      </c>
      <c r="G92" s="3">
        <f t="shared" si="17"/>
        <v>-21.85066765154018</v>
      </c>
      <c r="H92" s="3">
        <f t="shared" si="18"/>
        <v>-60.696299032056054</v>
      </c>
      <c r="I92" s="3">
        <f t="shared" si="15"/>
        <v>11.292688167943943</v>
      </c>
      <c r="J92" s="3">
        <f t="shared" si="16"/>
        <v>43.28855836794394</v>
      </c>
    </row>
    <row r="93" spans="1:10" ht="12.75">
      <c r="A93" s="2">
        <v>-31.0226</v>
      </c>
      <c r="B93">
        <v>0.20294348</v>
      </c>
      <c r="C93" s="4">
        <v>0.0076009</v>
      </c>
      <c r="D93" s="4">
        <v>-0.00022059</v>
      </c>
      <c r="E93" s="3">
        <f t="shared" si="13"/>
        <v>-72.47095680000001</v>
      </c>
      <c r="F93" s="3">
        <f t="shared" si="14"/>
        <v>-104.64756560000001</v>
      </c>
      <c r="G93" s="3">
        <f t="shared" si="17"/>
        <v>-21.94218043999294</v>
      </c>
      <c r="H93" s="3">
        <f t="shared" si="18"/>
        <v>-60.9505012222026</v>
      </c>
      <c r="I93" s="3">
        <f t="shared" si="15"/>
        <v>11.520455577797414</v>
      </c>
      <c r="J93" s="3">
        <f t="shared" si="16"/>
        <v>43.69706437779741</v>
      </c>
    </row>
    <row r="94" spans="1:10" ht="12.75">
      <c r="A94" s="2">
        <v>-30.6286</v>
      </c>
      <c r="B94">
        <v>0.20591718</v>
      </c>
      <c r="C94" s="4">
        <v>0.0075137</v>
      </c>
      <c r="D94" s="4">
        <v>-0.00022149</v>
      </c>
      <c r="E94" s="3">
        <f t="shared" si="13"/>
        <v>-72.9467488</v>
      </c>
      <c r="F94" s="3">
        <f t="shared" si="14"/>
        <v>-105.3017796</v>
      </c>
      <c r="G94" s="3">
        <f t="shared" si="17"/>
        <v>-22.03170382000107</v>
      </c>
      <c r="H94" s="3">
        <f t="shared" si="18"/>
        <v>-61.19917727778075</v>
      </c>
      <c r="I94" s="3">
        <f t="shared" si="15"/>
        <v>11.747571522219246</v>
      </c>
      <c r="J94" s="3">
        <f t="shared" si="16"/>
        <v>44.102602322219255</v>
      </c>
    </row>
    <row r="95" spans="1:10" ht="12.75">
      <c r="A95" s="2">
        <v>-30.2347</v>
      </c>
      <c r="B95">
        <v>0.208859</v>
      </c>
      <c r="C95" s="4">
        <v>0.0074263</v>
      </c>
      <c r="D95" s="4">
        <v>-0.00022239</v>
      </c>
      <c r="E95" s="3">
        <f t="shared" si="13"/>
        <v>-73.41744</v>
      </c>
      <c r="F95" s="3">
        <f t="shared" si="14"/>
        <v>-105.94898</v>
      </c>
      <c r="G95" s="3">
        <f t="shared" si="17"/>
        <v>-22.121227200009194</v>
      </c>
      <c r="H95" s="3">
        <f t="shared" si="18"/>
        <v>-61.447853333358886</v>
      </c>
      <c r="I95" s="3">
        <f t="shared" si="15"/>
        <v>11.969586666641113</v>
      </c>
      <c r="J95" s="3">
        <f t="shared" si="16"/>
        <v>44.50112666664112</v>
      </c>
    </row>
    <row r="96" spans="1:10" ht="12.75">
      <c r="A96" s="2">
        <v>-29.8407</v>
      </c>
      <c r="B96">
        <v>0.21176882</v>
      </c>
      <c r="C96" s="4">
        <v>0.0073385</v>
      </c>
      <c r="D96" s="4">
        <v>-0.00022327</v>
      </c>
      <c r="E96" s="3">
        <f t="shared" si="13"/>
        <v>-73.8830112</v>
      </c>
      <c r="F96" s="3">
        <f t="shared" si="14"/>
        <v>-106.58914039999999</v>
      </c>
      <c r="G96" s="3">
        <f t="shared" si="17"/>
        <v>-22.208761171572707</v>
      </c>
      <c r="H96" s="3">
        <f t="shared" si="18"/>
        <v>-61.69100325436863</v>
      </c>
      <c r="I96" s="3">
        <f t="shared" si="15"/>
        <v>12.192007945631367</v>
      </c>
      <c r="J96" s="3">
        <f t="shared" si="16"/>
        <v>44.89813714563136</v>
      </c>
    </row>
    <row r="97" spans="1:10" ht="12.75">
      <c r="A97" s="2">
        <v>-29.4467</v>
      </c>
      <c r="B97">
        <v>0.21464648</v>
      </c>
      <c r="C97" s="4">
        <v>0.0072504</v>
      </c>
      <c r="D97" s="4">
        <v>-0.00022415</v>
      </c>
      <c r="E97" s="3">
        <f t="shared" si="13"/>
        <v>-74.3434368</v>
      </c>
      <c r="F97" s="3">
        <f t="shared" si="14"/>
        <v>-107.2222256</v>
      </c>
      <c r="G97" s="3">
        <f t="shared" si="17"/>
        <v>-22.29629514313621</v>
      </c>
      <c r="H97" s="3">
        <f t="shared" si="18"/>
        <v>-61.93415317537836</v>
      </c>
      <c r="I97" s="3">
        <f t="shared" si="15"/>
        <v>12.409283624621644</v>
      </c>
      <c r="J97" s="3">
        <f t="shared" si="16"/>
        <v>45.28807242462164</v>
      </c>
    </row>
    <row r="98" spans="1:10" ht="12.75">
      <c r="A98" s="2">
        <v>-29.0528</v>
      </c>
      <c r="B98">
        <v>0.21748365</v>
      </c>
      <c r="C98" s="4">
        <v>0.0071619</v>
      </c>
      <c r="D98" s="4">
        <v>-0.00022502</v>
      </c>
      <c r="E98" s="3">
        <f t="shared" si="13"/>
        <v>-74.797384</v>
      </c>
      <c r="F98" s="3">
        <f t="shared" si="14"/>
        <v>-107.84640300000001</v>
      </c>
      <c r="G98" s="3">
        <f t="shared" si="17"/>
        <v>-22.382834410477404</v>
      </c>
      <c r="H98" s="3">
        <f t="shared" si="18"/>
        <v>-62.1745400291039</v>
      </c>
      <c r="I98" s="3">
        <f t="shared" si="15"/>
        <v>12.622843970896092</v>
      </c>
      <c r="J98" s="3">
        <f t="shared" si="16"/>
        <v>45.67186297089611</v>
      </c>
    </row>
    <row r="99" spans="1:10" ht="12.75">
      <c r="A99" s="2">
        <v>-28.6588</v>
      </c>
      <c r="B99">
        <v>0.22028477</v>
      </c>
      <c r="C99" s="4">
        <v>0.0070731</v>
      </c>
      <c r="D99" s="4">
        <v>-0.00022587</v>
      </c>
      <c r="E99" s="3">
        <f t="shared" si="13"/>
        <v>-75.24556319999999</v>
      </c>
      <c r="F99" s="3">
        <f t="shared" si="14"/>
        <v>-108.4626494</v>
      </c>
      <c r="G99" s="3">
        <f t="shared" si="17"/>
        <v>-22.467384269373973</v>
      </c>
      <c r="H99" s="3">
        <f t="shared" si="18"/>
        <v>-62.409400748261035</v>
      </c>
      <c r="I99" s="3">
        <f t="shared" si="15"/>
        <v>12.836162451738957</v>
      </c>
      <c r="J99" s="3">
        <f t="shared" si="16"/>
        <v>46.05324865173897</v>
      </c>
    </row>
    <row r="100" spans="1:10" ht="12.75">
      <c r="A100" s="2">
        <v>-28.2648</v>
      </c>
      <c r="B100">
        <v>0.22305335</v>
      </c>
      <c r="C100" s="4">
        <v>0.0069839</v>
      </c>
      <c r="D100" s="4">
        <v>-0.00022671</v>
      </c>
      <c r="E100" s="3">
        <f t="shared" si="13"/>
        <v>-75.688536</v>
      </c>
      <c r="F100" s="3">
        <f t="shared" si="14"/>
        <v>-109.07173700000001</v>
      </c>
      <c r="G100" s="3">
        <f t="shared" si="17"/>
        <v>-22.55093942404823</v>
      </c>
      <c r="H100" s="3">
        <f t="shared" si="18"/>
        <v>-62.64149840013397</v>
      </c>
      <c r="I100" s="3">
        <f t="shared" si="15"/>
        <v>13.04703759986603</v>
      </c>
      <c r="J100" s="3">
        <f t="shared" si="16"/>
        <v>46.430238599866044</v>
      </c>
    </row>
    <row r="101" spans="1:10" ht="12.75">
      <c r="A101" s="2">
        <v>-27.8709</v>
      </c>
      <c r="B101">
        <v>0.22578927</v>
      </c>
      <c r="C101" s="4">
        <v>0.0068945</v>
      </c>
      <c r="D101" s="4">
        <v>-0.00022755</v>
      </c>
      <c r="E101" s="3">
        <f t="shared" si="13"/>
        <v>-76.12628319999999</v>
      </c>
      <c r="F101" s="3">
        <f t="shared" si="14"/>
        <v>-109.6736394</v>
      </c>
      <c r="G101" s="3">
        <f t="shared" si="17"/>
        <v>-22.634494578722485</v>
      </c>
      <c r="H101" s="3">
        <f t="shared" si="18"/>
        <v>-62.8735960520069</v>
      </c>
      <c r="I101" s="3">
        <f t="shared" si="15"/>
        <v>13.252687147993086</v>
      </c>
      <c r="J101" s="3">
        <f t="shared" si="16"/>
        <v>46.800043347993096</v>
      </c>
    </row>
    <row r="102" spans="1:10" ht="12.75">
      <c r="A102" s="2">
        <v>-27.4769</v>
      </c>
      <c r="B102">
        <v>0.22849236</v>
      </c>
      <c r="C102" s="4">
        <v>0.0068047</v>
      </c>
      <c r="D102" s="4">
        <v>-0.00022837</v>
      </c>
      <c r="E102" s="3">
        <f t="shared" si="13"/>
        <v>-76.5587776</v>
      </c>
      <c r="F102" s="3">
        <f t="shared" si="14"/>
        <v>-110.26831920000001</v>
      </c>
      <c r="G102" s="3">
        <f t="shared" si="17"/>
        <v>-22.716060324952117</v>
      </c>
      <c r="H102" s="3">
        <f t="shared" si="18"/>
        <v>-63.10016756931144</v>
      </c>
      <c r="I102" s="3">
        <f t="shared" si="15"/>
        <v>13.458610030688561</v>
      </c>
      <c r="J102" s="3">
        <f t="shared" si="16"/>
        <v>47.16815163068857</v>
      </c>
    </row>
    <row r="103" spans="1:10" ht="12.75">
      <c r="A103" s="2">
        <v>-27.083</v>
      </c>
      <c r="B103">
        <v>0.23115107</v>
      </c>
      <c r="C103" s="4">
        <v>0.0067145</v>
      </c>
      <c r="D103" s="4">
        <v>-0.00022918</v>
      </c>
      <c r="E103" s="3">
        <f t="shared" si="13"/>
        <v>-76.98417119999999</v>
      </c>
      <c r="F103" s="3">
        <f t="shared" si="14"/>
        <v>-110.85323539999999</v>
      </c>
      <c r="G103" s="3">
        <f t="shared" si="17"/>
        <v>-22.796631366959435</v>
      </c>
      <c r="H103" s="3">
        <f t="shared" si="18"/>
        <v>-63.32397601933176</v>
      </c>
      <c r="I103" s="3">
        <f t="shared" si="15"/>
        <v>13.660195180668232</v>
      </c>
      <c r="J103" s="3">
        <f t="shared" si="16"/>
        <v>47.52925938066823</v>
      </c>
    </row>
    <row r="104" spans="1:10" ht="12.75">
      <c r="A104" s="2">
        <v>-26.689</v>
      </c>
      <c r="B104">
        <v>0.23377621</v>
      </c>
      <c r="C104" s="4">
        <v>0.0066241</v>
      </c>
      <c r="D104" s="4">
        <v>-0.00022998</v>
      </c>
      <c r="E104" s="3">
        <f t="shared" si="13"/>
        <v>-77.4041936</v>
      </c>
      <c r="F104" s="3">
        <f t="shared" si="14"/>
        <v>-111.4307662</v>
      </c>
      <c r="G104" s="3">
        <f t="shared" si="17"/>
        <v>-22.876207704744434</v>
      </c>
      <c r="H104" s="3">
        <f t="shared" si="18"/>
        <v>-63.545021402067874</v>
      </c>
      <c r="I104" s="3">
        <f t="shared" si="15"/>
        <v>13.859172197932125</v>
      </c>
      <c r="J104" s="3">
        <f t="shared" si="16"/>
        <v>47.88574479793212</v>
      </c>
    </row>
    <row r="105" spans="1:10" ht="12.75">
      <c r="A105" s="2">
        <v>-26.295</v>
      </c>
      <c r="B105">
        <v>0.23636823</v>
      </c>
      <c r="C105" s="4">
        <v>0.0065333</v>
      </c>
      <c r="D105" s="4">
        <v>-0.00023077</v>
      </c>
      <c r="E105" s="3">
        <f t="shared" si="13"/>
        <v>-77.81891680000001</v>
      </c>
      <c r="F105" s="3">
        <f t="shared" si="14"/>
        <v>-112.0010106</v>
      </c>
      <c r="G105" s="3">
        <f t="shared" si="17"/>
        <v>-22.954789338307133</v>
      </c>
      <c r="H105" s="3">
        <f t="shared" si="18"/>
        <v>-63.76330371751981</v>
      </c>
      <c r="I105" s="3">
        <f t="shared" si="15"/>
        <v>14.0556130824802</v>
      </c>
      <c r="J105" s="3">
        <f t="shared" si="16"/>
        <v>48.23770688248019</v>
      </c>
    </row>
    <row r="106" spans="1:10" ht="12.75">
      <c r="A106" s="2">
        <v>-25.9011</v>
      </c>
      <c r="B106">
        <v>0.23892704</v>
      </c>
      <c r="C106" s="4">
        <v>0.0064423</v>
      </c>
      <c r="D106" s="4">
        <v>-0.00023155</v>
      </c>
      <c r="E106" s="3">
        <f t="shared" si="13"/>
        <v>-78.2283264</v>
      </c>
      <c r="F106" s="3">
        <f t="shared" si="14"/>
        <v>-112.56394879999999</v>
      </c>
      <c r="G106" s="3">
        <f t="shared" si="17"/>
        <v>-23.03237626764751</v>
      </c>
      <c r="H106" s="3">
        <f t="shared" si="18"/>
        <v>-63.97882296568753</v>
      </c>
      <c r="I106" s="3">
        <f t="shared" si="15"/>
        <v>14.249503434312473</v>
      </c>
      <c r="J106" s="3">
        <f t="shared" si="16"/>
        <v>48.585125834312464</v>
      </c>
    </row>
    <row r="107" spans="1:10" ht="12.75">
      <c r="A107" s="2">
        <v>-25.5071</v>
      </c>
      <c r="B107">
        <v>0.24144971</v>
      </c>
      <c r="C107" s="4">
        <v>0.0063509</v>
      </c>
      <c r="D107" s="4">
        <v>-0.00023232</v>
      </c>
      <c r="E107" s="3">
        <f t="shared" si="13"/>
        <v>-78.6319536</v>
      </c>
      <c r="F107" s="3">
        <f t="shared" si="14"/>
        <v>-113.11893620000001</v>
      </c>
      <c r="G107" s="3">
        <f t="shared" si="17"/>
        <v>-23.108968492765577</v>
      </c>
      <c r="H107" s="3">
        <f t="shared" si="18"/>
        <v>-64.19157914657106</v>
      </c>
      <c r="I107" s="3">
        <f t="shared" si="15"/>
        <v>14.440374453428944</v>
      </c>
      <c r="J107" s="3">
        <f t="shared" si="16"/>
        <v>48.92735705342895</v>
      </c>
    </row>
    <row r="108" spans="1:10" ht="12.75">
      <c r="A108" s="2">
        <v>-25.1131</v>
      </c>
      <c r="B108">
        <v>0.24392938</v>
      </c>
      <c r="C108" s="4">
        <v>0.0062592</v>
      </c>
      <c r="D108" s="4">
        <v>-0.00023307</v>
      </c>
      <c r="E108" s="3">
        <f t="shared" si="13"/>
        <v>-79.0287008</v>
      </c>
      <c r="F108" s="3">
        <f t="shared" si="14"/>
        <v>-113.6644636</v>
      </c>
      <c r="G108" s="3">
        <f t="shared" si="17"/>
        <v>-23.18357130943902</v>
      </c>
      <c r="H108" s="3">
        <f t="shared" si="18"/>
        <v>-64.39880919288618</v>
      </c>
      <c r="I108" s="3">
        <f t="shared" si="15"/>
        <v>14.62989160711382</v>
      </c>
      <c r="J108" s="3">
        <f t="shared" si="16"/>
        <v>49.26565440711383</v>
      </c>
    </row>
    <row r="109" spans="1:10" ht="12.75">
      <c r="A109" s="2">
        <v>-24.7192</v>
      </c>
      <c r="B109">
        <v>0.24637551</v>
      </c>
      <c r="C109" s="4">
        <v>0.0061672</v>
      </c>
      <c r="D109" s="4">
        <v>-0.00023382</v>
      </c>
      <c r="E109" s="3">
        <f t="shared" si="13"/>
        <v>-79.4200816</v>
      </c>
      <c r="F109" s="3">
        <f t="shared" si="14"/>
        <v>-114.2026122</v>
      </c>
      <c r="G109" s="3">
        <f t="shared" si="17"/>
        <v>-23.258174126112465</v>
      </c>
      <c r="H109" s="3">
        <f t="shared" si="18"/>
        <v>-64.6060392392013</v>
      </c>
      <c r="I109" s="3">
        <f t="shared" si="15"/>
        <v>14.814042360798709</v>
      </c>
      <c r="J109" s="3">
        <f t="shared" si="16"/>
        <v>49.59657296079871</v>
      </c>
    </row>
    <row r="110" spans="1:10" ht="12.75">
      <c r="A110" s="2">
        <v>-24.3252</v>
      </c>
      <c r="B110">
        <v>0.24878799</v>
      </c>
      <c r="C110" s="4">
        <v>0.006075</v>
      </c>
      <c r="D110" s="4">
        <v>-0.00023455</v>
      </c>
      <c r="E110" s="3">
        <f aca="true" t="shared" si="19" ref="E110:E141">-E$12-E$13*B110</f>
        <v>-79.80607839999999</v>
      </c>
      <c r="F110" s="3">
        <f aca="true" t="shared" si="20" ref="F110:F141">-F$12-F$13*B110</f>
        <v>-114.7333578</v>
      </c>
      <c r="G110" s="3">
        <f t="shared" si="17"/>
        <v>-23.330787534341283</v>
      </c>
      <c r="H110" s="3">
        <f t="shared" si="18"/>
        <v>-64.80774315094801</v>
      </c>
      <c r="I110" s="3">
        <f aca="true" t="shared" si="21" ref="I110:I141">H110-E110</f>
        <v>14.998335249051976</v>
      </c>
      <c r="J110" s="3">
        <f aca="true" t="shared" si="22" ref="J110:J141">H110-F110</f>
        <v>49.92561464905198</v>
      </c>
    </row>
    <row r="111" spans="1:10" ht="12.75">
      <c r="A111" s="2">
        <v>-23.9312</v>
      </c>
      <c r="B111">
        <v>0.25116671</v>
      </c>
      <c r="C111" s="4">
        <v>0.0059824</v>
      </c>
      <c r="D111" s="4">
        <v>-0.00023528</v>
      </c>
      <c r="E111" s="3">
        <f t="shared" si="19"/>
        <v>-80.1866736</v>
      </c>
      <c r="F111" s="3">
        <f t="shared" si="20"/>
        <v>-115.2566762</v>
      </c>
      <c r="G111" s="3">
        <f aca="true" t="shared" si="23" ref="G111:G142">ChkMtot*D111*(6*G$12)^2/Gc</f>
        <v>-23.4034009425701</v>
      </c>
      <c r="H111" s="3">
        <f aca="true" t="shared" si="24" ref="H111:H142">ChkMtot*$D111*(6*H$12)^2/Gc</f>
        <v>-65.00944706269472</v>
      </c>
      <c r="I111" s="3">
        <f t="shared" si="21"/>
        <v>15.177226537305287</v>
      </c>
      <c r="J111" s="3">
        <f t="shared" si="22"/>
        <v>50.24722913730528</v>
      </c>
    </row>
    <row r="112" spans="1:10" ht="12.75">
      <c r="A112" s="2">
        <v>-23.5373</v>
      </c>
      <c r="B112">
        <v>0.25350532</v>
      </c>
      <c r="C112" s="4">
        <v>0.0058896</v>
      </c>
      <c r="D112" s="4">
        <v>-0.00023599</v>
      </c>
      <c r="E112" s="3">
        <f t="shared" si="19"/>
        <v>-80.5608512</v>
      </c>
      <c r="F112" s="3">
        <f t="shared" si="20"/>
        <v>-115.77117039999999</v>
      </c>
      <c r="G112" s="3">
        <f t="shared" si="23"/>
        <v>-23.47402494235429</v>
      </c>
      <c r="H112" s="3">
        <f t="shared" si="24"/>
        <v>-65.20562483987302</v>
      </c>
      <c r="I112" s="3">
        <f t="shared" si="21"/>
        <v>15.355226360126977</v>
      </c>
      <c r="J112" s="3">
        <f t="shared" si="22"/>
        <v>50.565545560126964</v>
      </c>
    </row>
    <row r="113" spans="1:10" ht="12.75">
      <c r="A113" s="2">
        <v>-23.1433</v>
      </c>
      <c r="B113">
        <v>0.25580362</v>
      </c>
      <c r="C113" s="4">
        <v>0.0057965</v>
      </c>
      <c r="D113" s="4">
        <v>-0.00023669</v>
      </c>
      <c r="E113" s="3">
        <f t="shared" si="19"/>
        <v>-80.9285792</v>
      </c>
      <c r="F113" s="3">
        <f t="shared" si="20"/>
        <v>-116.2767964</v>
      </c>
      <c r="G113" s="3">
        <f t="shared" si="23"/>
        <v>-23.543654237916176</v>
      </c>
      <c r="H113" s="3">
        <f t="shared" si="24"/>
        <v>-65.39903954976715</v>
      </c>
      <c r="I113" s="3">
        <f t="shared" si="21"/>
        <v>15.529539650232849</v>
      </c>
      <c r="J113" s="3">
        <f t="shared" si="22"/>
        <v>50.87775685023284</v>
      </c>
    </row>
    <row r="114" spans="1:10" ht="12.75">
      <c r="A114" s="2">
        <v>-22.7493</v>
      </c>
      <c r="B114">
        <v>0.25806789</v>
      </c>
      <c r="C114" s="4">
        <v>0.0057031</v>
      </c>
      <c r="D114" s="4">
        <v>-0.00023738</v>
      </c>
      <c r="E114" s="3">
        <f t="shared" si="19"/>
        <v>-81.29086240000001</v>
      </c>
      <c r="F114" s="3">
        <f t="shared" si="20"/>
        <v>-116.77493580000001</v>
      </c>
      <c r="G114" s="3">
        <f t="shared" si="23"/>
        <v>-23.612288829255736</v>
      </c>
      <c r="H114" s="3">
        <f t="shared" si="24"/>
        <v>-65.58969119237706</v>
      </c>
      <c r="I114" s="3">
        <f t="shared" si="21"/>
        <v>15.701171207622949</v>
      </c>
      <c r="J114" s="3">
        <f t="shared" si="22"/>
        <v>51.18524460762295</v>
      </c>
    </row>
    <row r="115" spans="1:10" ht="12.75">
      <c r="A115" s="2">
        <v>-22.3554</v>
      </c>
      <c r="B115">
        <v>0.26029798</v>
      </c>
      <c r="C115" s="4">
        <v>0.0056094</v>
      </c>
      <c r="D115" s="4">
        <v>-0.00023806</v>
      </c>
      <c r="E115" s="3">
        <f t="shared" si="19"/>
        <v>-81.6476768</v>
      </c>
      <c r="F115" s="3">
        <f t="shared" si="20"/>
        <v>-117.2655556</v>
      </c>
      <c r="G115" s="3">
        <f t="shared" si="23"/>
        <v>-23.67992871637299</v>
      </c>
      <c r="H115" s="3">
        <f t="shared" si="24"/>
        <v>-65.77757976770276</v>
      </c>
      <c r="I115" s="3">
        <f t="shared" si="21"/>
        <v>15.870097032297238</v>
      </c>
      <c r="J115" s="3">
        <f t="shared" si="22"/>
        <v>51.48797583229724</v>
      </c>
    </row>
    <row r="116" spans="1:10" ht="12.75">
      <c r="A116" s="2">
        <v>-21.9614</v>
      </c>
      <c r="B116">
        <v>0.26249369</v>
      </c>
      <c r="C116" s="4">
        <v>0.0055156</v>
      </c>
      <c r="D116" s="4">
        <v>-0.00023873</v>
      </c>
      <c r="E116" s="3">
        <f t="shared" si="19"/>
        <v>-81.9989904</v>
      </c>
      <c r="F116" s="3">
        <f t="shared" si="20"/>
        <v>-117.74861179999999</v>
      </c>
      <c r="G116" s="3">
        <f t="shared" si="23"/>
        <v>-23.74657389926794</v>
      </c>
      <c r="H116" s="3">
        <f t="shared" si="24"/>
        <v>-65.96270527574427</v>
      </c>
      <c r="I116" s="3">
        <f t="shared" si="21"/>
        <v>16.036285124255727</v>
      </c>
      <c r="J116" s="3">
        <f t="shared" si="22"/>
        <v>51.78590652425572</v>
      </c>
    </row>
    <row r="117" spans="1:10" ht="12.75">
      <c r="A117" s="2">
        <v>-21.5675</v>
      </c>
      <c r="B117">
        <v>0.2646454</v>
      </c>
      <c r="C117" s="4">
        <v>0.0054214</v>
      </c>
      <c r="D117" s="4">
        <v>-0.00023938</v>
      </c>
      <c r="E117" s="3">
        <f t="shared" si="19"/>
        <v>-82.343264</v>
      </c>
      <c r="F117" s="3">
        <f t="shared" si="20"/>
        <v>-118.221988</v>
      </c>
      <c r="G117" s="3">
        <f t="shared" si="23"/>
        <v>-23.811229673718252</v>
      </c>
      <c r="H117" s="3">
        <f t="shared" si="24"/>
        <v>-66.14230464921737</v>
      </c>
      <c r="I117" s="3">
        <f t="shared" si="21"/>
        <v>16.20095935078264</v>
      </c>
      <c r="J117" s="3">
        <f t="shared" si="22"/>
        <v>52.07968335078263</v>
      </c>
    </row>
    <row r="118" spans="1:10" ht="12.75">
      <c r="A118" s="2">
        <v>-21.1735</v>
      </c>
      <c r="B118">
        <v>0.26675972</v>
      </c>
      <c r="C118" s="4">
        <v>0.0053269</v>
      </c>
      <c r="D118" s="4">
        <v>-0.00024003</v>
      </c>
      <c r="E118" s="3">
        <f t="shared" si="19"/>
        <v>-82.68155519999999</v>
      </c>
      <c r="F118" s="3">
        <f t="shared" si="20"/>
        <v>-118.6871384</v>
      </c>
      <c r="G118" s="3">
        <f t="shared" si="23"/>
        <v>-23.875885448168567</v>
      </c>
      <c r="H118" s="3">
        <f t="shared" si="24"/>
        <v>-66.32190402269048</v>
      </c>
      <c r="I118" s="3">
        <f t="shared" si="21"/>
        <v>16.359651177309516</v>
      </c>
      <c r="J118" s="3">
        <f t="shared" si="22"/>
        <v>52.36523437730952</v>
      </c>
    </row>
    <row r="119" spans="1:10" ht="12.75">
      <c r="A119" s="2">
        <v>-20.7795</v>
      </c>
      <c r="B119">
        <v>0.26883944</v>
      </c>
      <c r="C119" s="4">
        <v>0.0052322</v>
      </c>
      <c r="D119" s="4">
        <v>-0.00024066</v>
      </c>
      <c r="E119" s="3">
        <f t="shared" si="19"/>
        <v>-83.0143104</v>
      </c>
      <c r="F119" s="3">
        <f t="shared" si="20"/>
        <v>-119.1446768</v>
      </c>
      <c r="G119" s="3">
        <f t="shared" si="23"/>
        <v>-23.93855181417426</v>
      </c>
      <c r="H119" s="3">
        <f t="shared" si="24"/>
        <v>-66.49597726159517</v>
      </c>
      <c r="I119" s="3">
        <f t="shared" si="21"/>
        <v>16.518333138404827</v>
      </c>
      <c r="J119" s="3">
        <f t="shared" si="22"/>
        <v>52.64869953840483</v>
      </c>
    </row>
    <row r="120" spans="1:10" ht="12.75">
      <c r="A120" s="2">
        <v>-20.3856</v>
      </c>
      <c r="B120">
        <v>0.27088447</v>
      </c>
      <c r="C120" s="4">
        <v>0.0051373</v>
      </c>
      <c r="D120" s="4">
        <v>-0.00024128</v>
      </c>
      <c r="E120" s="3">
        <f t="shared" si="19"/>
        <v>-83.3415152</v>
      </c>
      <c r="F120" s="3">
        <f t="shared" si="20"/>
        <v>-119.5945834</v>
      </c>
      <c r="G120" s="3">
        <f t="shared" si="23"/>
        <v>-24.00022347595764</v>
      </c>
      <c r="H120" s="3">
        <f t="shared" si="24"/>
        <v>-66.66728743321566</v>
      </c>
      <c r="I120" s="3">
        <f t="shared" si="21"/>
        <v>16.67422776678434</v>
      </c>
      <c r="J120" s="3">
        <f t="shared" si="22"/>
        <v>52.92729596678434</v>
      </c>
    </row>
    <row r="121" spans="1:10" ht="12.75">
      <c r="A121" s="2">
        <v>-19.9916</v>
      </c>
      <c r="B121">
        <v>0.27289431</v>
      </c>
      <c r="C121" s="4">
        <v>0.0050422</v>
      </c>
      <c r="D121" s="4">
        <v>-0.00024189</v>
      </c>
      <c r="E121" s="3">
        <f t="shared" si="19"/>
        <v>-83.66308959999999</v>
      </c>
      <c r="F121" s="3">
        <f t="shared" si="20"/>
        <v>-120.03674819999999</v>
      </c>
      <c r="G121" s="3">
        <f t="shared" si="23"/>
        <v>-24.060900433518707</v>
      </c>
      <c r="H121" s="3">
        <f t="shared" si="24"/>
        <v>-66.83583453755196</v>
      </c>
      <c r="I121" s="3">
        <f t="shared" si="21"/>
        <v>16.82725506244803</v>
      </c>
      <c r="J121" s="3">
        <f t="shared" si="22"/>
        <v>53.20091366244803</v>
      </c>
    </row>
    <row r="122" spans="1:10" ht="12.75">
      <c r="A122" s="2">
        <v>-19.5976</v>
      </c>
      <c r="B122">
        <v>0.27485699</v>
      </c>
      <c r="C122" s="4">
        <v>0.0049467</v>
      </c>
      <c r="D122" s="4">
        <v>-0.00024249</v>
      </c>
      <c r="E122" s="3">
        <f t="shared" si="19"/>
        <v>-83.9771184</v>
      </c>
      <c r="F122" s="3">
        <f t="shared" si="20"/>
        <v>-120.46853780000001</v>
      </c>
      <c r="G122" s="3">
        <f t="shared" si="23"/>
        <v>-24.12058268685746</v>
      </c>
      <c r="H122" s="3">
        <f t="shared" si="24"/>
        <v>-67.00161857460407</v>
      </c>
      <c r="I122" s="3">
        <f t="shared" si="21"/>
        <v>16.97549982539593</v>
      </c>
      <c r="J122" s="3">
        <f t="shared" si="22"/>
        <v>53.46691922539594</v>
      </c>
    </row>
    <row r="123" spans="1:10" ht="12.75">
      <c r="A123" s="2">
        <v>-19.2037</v>
      </c>
      <c r="B123">
        <v>0.27678476</v>
      </c>
      <c r="C123" s="4">
        <v>0.004851</v>
      </c>
      <c r="D123" s="4">
        <v>-0.00024308</v>
      </c>
      <c r="E123" s="3">
        <f t="shared" si="19"/>
        <v>-84.2855616</v>
      </c>
      <c r="F123" s="3">
        <f t="shared" si="20"/>
        <v>-120.8926472</v>
      </c>
      <c r="G123" s="3">
        <f t="shared" si="23"/>
        <v>-24.179270235973902</v>
      </c>
      <c r="H123" s="3">
        <f t="shared" si="24"/>
        <v>-67.16463954437195</v>
      </c>
      <c r="I123" s="3">
        <f t="shared" si="21"/>
        <v>17.120922055628043</v>
      </c>
      <c r="J123" s="3">
        <f t="shared" si="22"/>
        <v>53.72800765562805</v>
      </c>
    </row>
    <row r="124" spans="1:10" ht="12.75">
      <c r="A124" s="2">
        <v>-18.8097</v>
      </c>
      <c r="B124">
        <v>0.27867751</v>
      </c>
      <c r="C124" s="4">
        <v>0.0047552</v>
      </c>
      <c r="D124" s="4">
        <v>-0.00024366</v>
      </c>
      <c r="E124" s="3">
        <f t="shared" si="19"/>
        <v>-84.5884016</v>
      </c>
      <c r="F124" s="3">
        <f t="shared" si="20"/>
        <v>-121.3090522</v>
      </c>
      <c r="G124" s="3">
        <f t="shared" si="23"/>
        <v>-24.236963080868033</v>
      </c>
      <c r="H124" s="3">
        <f t="shared" si="24"/>
        <v>-67.32489744685564</v>
      </c>
      <c r="I124" s="3">
        <f t="shared" si="21"/>
        <v>17.263504153144353</v>
      </c>
      <c r="J124" s="3">
        <f t="shared" si="22"/>
        <v>53.98415475314435</v>
      </c>
    </row>
    <row r="125" spans="1:10" ht="12.75">
      <c r="A125" s="2">
        <v>-18.4157</v>
      </c>
      <c r="B125">
        <v>0.28053516</v>
      </c>
      <c r="C125" s="4">
        <v>0.0046591</v>
      </c>
      <c r="D125" s="4">
        <v>-0.00024422</v>
      </c>
      <c r="E125" s="3">
        <f t="shared" si="19"/>
        <v>-84.8856256</v>
      </c>
      <c r="F125" s="3">
        <f t="shared" si="20"/>
        <v>-121.71773519999999</v>
      </c>
      <c r="G125" s="3">
        <f t="shared" si="23"/>
        <v>-24.29266651731754</v>
      </c>
      <c r="H125" s="3">
        <f t="shared" si="24"/>
        <v>-67.47962921477094</v>
      </c>
      <c r="I125" s="3">
        <f t="shared" si="21"/>
        <v>17.40599638522906</v>
      </c>
      <c r="J125" s="3">
        <f t="shared" si="22"/>
        <v>54.238105985229055</v>
      </c>
    </row>
    <row r="126" spans="1:10" ht="12.75">
      <c r="A126" s="2">
        <v>-18.0218</v>
      </c>
      <c r="B126">
        <v>0.28235369</v>
      </c>
      <c r="C126" s="4">
        <v>0.0045628</v>
      </c>
      <c r="D126" s="4">
        <v>-0.00024478</v>
      </c>
      <c r="E126" s="3">
        <f t="shared" si="19"/>
        <v>-85.1765904</v>
      </c>
      <c r="F126" s="3">
        <f t="shared" si="20"/>
        <v>-122.1178118</v>
      </c>
      <c r="G126" s="3">
        <f t="shared" si="23"/>
        <v>-24.34836995376704</v>
      </c>
      <c r="H126" s="3">
        <f t="shared" si="24"/>
        <v>-67.63436098268622</v>
      </c>
      <c r="I126" s="3">
        <f t="shared" si="21"/>
        <v>17.542229417313777</v>
      </c>
      <c r="J126" s="3">
        <f t="shared" si="22"/>
        <v>54.48345081731378</v>
      </c>
    </row>
    <row r="127" spans="1:10" ht="12.75">
      <c r="A127" s="2">
        <v>-17.6278</v>
      </c>
      <c r="B127">
        <v>0.28412791</v>
      </c>
      <c r="C127" s="4">
        <v>0.0044662</v>
      </c>
      <c r="D127" s="4">
        <v>-0.00024532</v>
      </c>
      <c r="E127" s="3">
        <f t="shared" si="19"/>
        <v>-85.46046559999999</v>
      </c>
      <c r="F127" s="3">
        <f t="shared" si="20"/>
        <v>-122.5081402</v>
      </c>
      <c r="G127" s="3">
        <f t="shared" si="23"/>
        <v>-24.40208398177192</v>
      </c>
      <c r="H127" s="3">
        <f t="shared" si="24"/>
        <v>-67.7835666160331</v>
      </c>
      <c r="I127" s="3">
        <f t="shared" si="21"/>
        <v>17.676898983966893</v>
      </c>
      <c r="J127" s="3">
        <f t="shared" si="22"/>
        <v>54.7245735839669</v>
      </c>
    </row>
    <row r="128" spans="1:10" ht="12.75">
      <c r="A128" s="2">
        <v>-17.2338</v>
      </c>
      <c r="B128">
        <v>0.28586687</v>
      </c>
      <c r="C128" s="4">
        <v>0.0043694</v>
      </c>
      <c r="D128" s="4">
        <v>-0.00024585</v>
      </c>
      <c r="E128" s="3">
        <f t="shared" si="19"/>
        <v>-85.7386992</v>
      </c>
      <c r="F128" s="3">
        <f t="shared" si="20"/>
        <v>-122.8907114</v>
      </c>
      <c r="G128" s="3">
        <f t="shared" si="23"/>
        <v>-24.45480330555448</v>
      </c>
      <c r="H128" s="3">
        <f t="shared" si="24"/>
        <v>-67.93000918209579</v>
      </c>
      <c r="I128" s="3">
        <f t="shared" si="21"/>
        <v>17.808690017904212</v>
      </c>
      <c r="J128" s="3">
        <f t="shared" si="22"/>
        <v>54.96070221790421</v>
      </c>
    </row>
    <row r="129" spans="1:10" ht="12.75">
      <c r="A129" s="2">
        <v>-16.8399</v>
      </c>
      <c r="B129">
        <v>0.28757041</v>
      </c>
      <c r="C129" s="4">
        <v>0.0042725</v>
      </c>
      <c r="D129" s="4">
        <v>-0.00024637</v>
      </c>
      <c r="E129" s="3">
        <f t="shared" si="19"/>
        <v>-86.0112656</v>
      </c>
      <c r="F129" s="3">
        <f t="shared" si="20"/>
        <v>-123.2654902</v>
      </c>
      <c r="G129" s="3">
        <f t="shared" si="23"/>
        <v>-24.506527925114735</v>
      </c>
      <c r="H129" s="3">
        <f t="shared" si="24"/>
        <v>-68.07368868087427</v>
      </c>
      <c r="I129" s="3">
        <f t="shared" si="21"/>
        <v>17.937576919125732</v>
      </c>
      <c r="J129" s="3">
        <f t="shared" si="22"/>
        <v>55.19180151912573</v>
      </c>
    </row>
    <row r="130" spans="1:10" ht="12.75">
      <c r="A130" s="2">
        <v>-16.4459</v>
      </c>
      <c r="B130">
        <v>0.28923843</v>
      </c>
      <c r="C130" s="4">
        <v>0.0041754</v>
      </c>
      <c r="D130" s="4">
        <v>-0.00024687</v>
      </c>
      <c r="E130" s="3">
        <f t="shared" si="19"/>
        <v>-86.2781488</v>
      </c>
      <c r="F130" s="3">
        <f t="shared" si="20"/>
        <v>-123.63245459999999</v>
      </c>
      <c r="G130" s="3">
        <f t="shared" si="23"/>
        <v>-24.556263136230363</v>
      </c>
      <c r="H130" s="3">
        <f t="shared" si="24"/>
        <v>-68.21184204508435</v>
      </c>
      <c r="I130" s="3">
        <f t="shared" si="21"/>
        <v>18.066306754915644</v>
      </c>
      <c r="J130" s="3">
        <f t="shared" si="22"/>
        <v>55.420612554915635</v>
      </c>
    </row>
    <row r="131" spans="1:10" ht="12.75">
      <c r="A131" s="2">
        <v>-16.052</v>
      </c>
      <c r="B131">
        <v>0.29086343</v>
      </c>
      <c r="C131" s="4">
        <v>0.004078</v>
      </c>
      <c r="D131" s="4">
        <v>-0.00024737</v>
      </c>
      <c r="E131" s="3">
        <f t="shared" si="19"/>
        <v>-86.53814879999999</v>
      </c>
      <c r="F131" s="3">
        <f t="shared" si="20"/>
        <v>-123.9899546</v>
      </c>
      <c r="G131" s="3">
        <f t="shared" si="23"/>
        <v>-24.605998347345995</v>
      </c>
      <c r="H131" s="3">
        <f t="shared" si="24"/>
        <v>-68.34999540929444</v>
      </c>
      <c r="I131" s="3">
        <f t="shared" si="21"/>
        <v>18.18815339070555</v>
      </c>
      <c r="J131" s="3">
        <f t="shared" si="22"/>
        <v>55.63995919070557</v>
      </c>
    </row>
    <row r="132" spans="1:10" ht="12.75">
      <c r="A132" s="2">
        <v>-15.658</v>
      </c>
      <c r="B132">
        <v>0.29244722</v>
      </c>
      <c r="C132" s="4">
        <v>0.0039804</v>
      </c>
      <c r="D132" s="4">
        <v>-0.00024785</v>
      </c>
      <c r="E132" s="3">
        <f t="shared" si="19"/>
        <v>-86.7915552</v>
      </c>
      <c r="F132" s="3">
        <f t="shared" si="20"/>
        <v>-124.3383884</v>
      </c>
      <c r="G132" s="3">
        <f t="shared" si="23"/>
        <v>-24.653744150016998</v>
      </c>
      <c r="H132" s="3">
        <f t="shared" si="24"/>
        <v>-68.4826226389361</v>
      </c>
      <c r="I132" s="3">
        <f t="shared" si="21"/>
        <v>18.308932561063898</v>
      </c>
      <c r="J132" s="3">
        <f t="shared" si="22"/>
        <v>55.85576576106389</v>
      </c>
    </row>
    <row r="133" spans="1:10" ht="12.75">
      <c r="A133" s="2">
        <v>-15.264</v>
      </c>
      <c r="B133">
        <v>0.29399533</v>
      </c>
      <c r="C133" s="4">
        <v>0.0038827</v>
      </c>
      <c r="D133" s="4">
        <v>-0.00024832</v>
      </c>
      <c r="E133" s="3">
        <f t="shared" si="19"/>
        <v>-87.0392528</v>
      </c>
      <c r="F133" s="3">
        <f t="shared" si="20"/>
        <v>-124.6789726</v>
      </c>
      <c r="G133" s="3">
        <f t="shared" si="23"/>
        <v>-24.70049524846569</v>
      </c>
      <c r="H133" s="3">
        <f t="shared" si="24"/>
        <v>-68.61248680129358</v>
      </c>
      <c r="I133" s="3">
        <f t="shared" si="21"/>
        <v>18.426765998706415</v>
      </c>
      <c r="J133" s="3">
        <f t="shared" si="22"/>
        <v>56.06648579870641</v>
      </c>
    </row>
    <row r="134" spans="1:10" ht="12.75">
      <c r="A134" s="2">
        <v>-14.8701</v>
      </c>
      <c r="B134">
        <v>0.29550769</v>
      </c>
      <c r="C134" s="4">
        <v>0.0037848</v>
      </c>
      <c r="D134" s="4">
        <v>-0.00024878</v>
      </c>
      <c r="E134" s="3">
        <f t="shared" si="19"/>
        <v>-87.2812304</v>
      </c>
      <c r="F134" s="3">
        <f t="shared" si="20"/>
        <v>-125.0116918</v>
      </c>
      <c r="G134" s="3">
        <f t="shared" si="23"/>
        <v>-24.746251642692066</v>
      </c>
      <c r="H134" s="3">
        <f t="shared" si="24"/>
        <v>-68.73958789636684</v>
      </c>
      <c r="I134" s="3">
        <f t="shared" si="21"/>
        <v>18.541642503633156</v>
      </c>
      <c r="J134" s="3">
        <f t="shared" si="22"/>
        <v>56.27210390363315</v>
      </c>
    </row>
    <row r="135" spans="1:10" ht="12.75">
      <c r="A135" s="2">
        <v>-14.4761</v>
      </c>
      <c r="B135">
        <v>0.29698416</v>
      </c>
      <c r="C135" s="4">
        <v>0.0036867</v>
      </c>
      <c r="D135" s="4">
        <v>-0.00024923</v>
      </c>
      <c r="E135" s="3">
        <f t="shared" si="19"/>
        <v>-87.51746560000001</v>
      </c>
      <c r="F135" s="3">
        <f t="shared" si="20"/>
        <v>-125.3365152</v>
      </c>
      <c r="G135" s="3">
        <f t="shared" si="23"/>
        <v>-24.791013332696135</v>
      </c>
      <c r="H135" s="3">
        <f t="shared" si="24"/>
        <v>-68.86392592415592</v>
      </c>
      <c r="I135" s="3">
        <f t="shared" si="21"/>
        <v>18.653539675844087</v>
      </c>
      <c r="J135" s="3">
        <f t="shared" si="22"/>
        <v>56.47258927584407</v>
      </c>
    </row>
    <row r="136" spans="1:10" ht="12.75">
      <c r="A136" s="2">
        <v>-14.0821</v>
      </c>
      <c r="B136">
        <v>0.29841367</v>
      </c>
      <c r="C136" s="4">
        <v>0.0035884</v>
      </c>
      <c r="D136" s="4">
        <v>-0.00024967</v>
      </c>
      <c r="E136" s="3">
        <f t="shared" si="19"/>
        <v>-87.74618720000001</v>
      </c>
      <c r="F136" s="3">
        <f t="shared" si="20"/>
        <v>-125.6510074</v>
      </c>
      <c r="G136" s="3">
        <f t="shared" si="23"/>
        <v>-24.834780318477886</v>
      </c>
      <c r="H136" s="3">
        <f t="shared" si="24"/>
        <v>-68.98550088466078</v>
      </c>
      <c r="I136" s="3">
        <f t="shared" si="21"/>
        <v>18.76068631533923</v>
      </c>
      <c r="J136" s="3">
        <f t="shared" si="22"/>
        <v>56.66550651533922</v>
      </c>
    </row>
    <row r="137" spans="1:10" ht="12.75">
      <c r="A137" s="2">
        <v>-13.6882</v>
      </c>
      <c r="B137">
        <v>0.29980512</v>
      </c>
      <c r="C137" s="4">
        <v>0.00349</v>
      </c>
      <c r="D137" s="4">
        <v>-0.00025009</v>
      </c>
      <c r="E137" s="3">
        <f t="shared" si="19"/>
        <v>-87.9688192</v>
      </c>
      <c r="F137" s="3">
        <f t="shared" si="20"/>
        <v>-125.95712639999999</v>
      </c>
      <c r="G137" s="3">
        <f t="shared" si="23"/>
        <v>-24.876557895815015</v>
      </c>
      <c r="H137" s="3">
        <f t="shared" si="24"/>
        <v>-69.10154971059725</v>
      </c>
      <c r="I137" s="3">
        <f t="shared" si="21"/>
        <v>18.867269489402744</v>
      </c>
      <c r="J137" s="3">
        <f t="shared" si="22"/>
        <v>56.85557668940274</v>
      </c>
    </row>
    <row r="138" spans="1:10" ht="12.75">
      <c r="A138" s="2">
        <v>-13.2942</v>
      </c>
      <c r="B138">
        <v>0.30116054</v>
      </c>
      <c r="C138" s="4">
        <v>0.0033913</v>
      </c>
      <c r="D138" s="4">
        <v>-0.0002505</v>
      </c>
      <c r="E138" s="3">
        <f t="shared" si="19"/>
        <v>-88.1856864</v>
      </c>
      <c r="F138" s="3">
        <f t="shared" si="20"/>
        <v>-126.2553188</v>
      </c>
      <c r="G138" s="3">
        <f t="shared" si="23"/>
        <v>-24.91734076892983</v>
      </c>
      <c r="H138" s="3">
        <f t="shared" si="24"/>
        <v>-69.21483546924954</v>
      </c>
      <c r="I138" s="3">
        <f t="shared" si="21"/>
        <v>18.97085093075046</v>
      </c>
      <c r="J138" s="3">
        <f t="shared" si="22"/>
        <v>57.04048333075046</v>
      </c>
    </row>
    <row r="139" spans="1:10" ht="12.75">
      <c r="A139" s="2">
        <v>-12.9002</v>
      </c>
      <c r="B139">
        <v>0.30247992</v>
      </c>
      <c r="C139" s="4">
        <v>0.0032926</v>
      </c>
      <c r="D139" s="4">
        <v>-0.00025091</v>
      </c>
      <c r="E139" s="3">
        <f t="shared" si="19"/>
        <v>-88.3967872</v>
      </c>
      <c r="F139" s="3">
        <f t="shared" si="20"/>
        <v>-126.5455824</v>
      </c>
      <c r="G139" s="3">
        <f t="shared" si="23"/>
        <v>-24.958123642044647</v>
      </c>
      <c r="H139" s="3">
        <f t="shared" si="24"/>
        <v>-69.32812122790179</v>
      </c>
      <c r="I139" s="3">
        <f t="shared" si="21"/>
        <v>19.068665972098216</v>
      </c>
      <c r="J139" s="3">
        <f t="shared" si="22"/>
        <v>57.21746117209821</v>
      </c>
    </row>
    <row r="140" spans="1:10" ht="12.75">
      <c r="A140" s="2">
        <v>-12.5063</v>
      </c>
      <c r="B140">
        <v>0.30376167</v>
      </c>
      <c r="C140" s="4">
        <v>0.0031937</v>
      </c>
      <c r="D140" s="4">
        <v>-0.0002513</v>
      </c>
      <c r="E140" s="3">
        <f t="shared" si="19"/>
        <v>-88.6018672</v>
      </c>
      <c r="F140" s="3">
        <f t="shared" si="20"/>
        <v>-126.82756739999999</v>
      </c>
      <c r="G140" s="3">
        <f t="shared" si="23"/>
        <v>-24.99691710671483</v>
      </c>
      <c r="H140" s="3">
        <f t="shared" si="24"/>
        <v>-69.43588085198564</v>
      </c>
      <c r="I140" s="3">
        <f t="shared" si="21"/>
        <v>19.165986348014357</v>
      </c>
      <c r="J140" s="3">
        <f t="shared" si="22"/>
        <v>57.39168654801435</v>
      </c>
    </row>
    <row r="141" spans="1:10" ht="12.75">
      <c r="A141" s="2">
        <v>-12.1123</v>
      </c>
      <c r="B141">
        <v>0.30499539</v>
      </c>
      <c r="C141" s="4">
        <v>0.0030946</v>
      </c>
      <c r="D141" s="4">
        <v>-0.00025167</v>
      </c>
      <c r="E141" s="3">
        <f t="shared" si="19"/>
        <v>-88.7992624</v>
      </c>
      <c r="F141" s="3">
        <f t="shared" si="20"/>
        <v>-127.0989858</v>
      </c>
      <c r="G141" s="3">
        <f t="shared" si="23"/>
        <v>-25.033721162940402</v>
      </c>
      <c r="H141" s="3">
        <f t="shared" si="24"/>
        <v>-69.53811434150111</v>
      </c>
      <c r="I141" s="3">
        <f t="shared" si="21"/>
        <v>19.26114805849889</v>
      </c>
      <c r="J141" s="3">
        <f t="shared" si="22"/>
        <v>57.56087145849888</v>
      </c>
    </row>
    <row r="142" spans="1:10" ht="12.75">
      <c r="A142" s="2">
        <v>-11.7183</v>
      </c>
      <c r="B142">
        <v>0.30619291</v>
      </c>
      <c r="C142" s="4">
        <v>0.0029953</v>
      </c>
      <c r="D142" s="4">
        <v>-0.00025204</v>
      </c>
      <c r="E142" s="3">
        <f aca="true" t="shared" si="25" ref="E142:E172">-E$12-E$13*B142</f>
        <v>-88.9908656</v>
      </c>
      <c r="F142" s="3">
        <f aca="true" t="shared" si="26" ref="F142:F172">-F$12-F$13*B142</f>
        <v>-127.3624402</v>
      </c>
      <c r="G142" s="3">
        <f t="shared" si="23"/>
        <v>-25.070525219165965</v>
      </c>
      <c r="H142" s="3">
        <f t="shared" si="24"/>
        <v>-69.64034783101656</v>
      </c>
      <c r="I142" s="3">
        <f aca="true" t="shared" si="27" ref="I142:I172">H142-E142</f>
        <v>19.35051776898345</v>
      </c>
      <c r="J142" s="3">
        <f aca="true" t="shared" si="28" ref="J142:J172">H142-F142</f>
        <v>57.72209236898344</v>
      </c>
    </row>
    <row r="143" spans="1:10" ht="12.75">
      <c r="A143" s="2">
        <v>-11.3244</v>
      </c>
      <c r="B143">
        <v>0.30735411</v>
      </c>
      <c r="C143" s="4">
        <v>0.002896</v>
      </c>
      <c r="D143" s="4">
        <v>-0.00025239</v>
      </c>
      <c r="E143" s="3">
        <f t="shared" si="25"/>
        <v>-89.1766576</v>
      </c>
      <c r="F143" s="3">
        <f t="shared" si="26"/>
        <v>-127.6179042</v>
      </c>
      <c r="G143" s="3">
        <f aca="true" t="shared" si="29" ref="G143:G172">ChkMtot*D143*(6*G$12)^2/Gc</f>
        <v>-25.105339866946906</v>
      </c>
      <c r="H143" s="3">
        <f aca="true" t="shared" si="30" ref="H143:H172">ChkMtot*$D143*(6*H$12)^2/Gc</f>
        <v>-69.73705518596363</v>
      </c>
      <c r="I143" s="3">
        <f t="shared" si="27"/>
        <v>19.439602414036372</v>
      </c>
      <c r="J143" s="3">
        <f t="shared" si="28"/>
        <v>57.88084901403637</v>
      </c>
    </row>
    <row r="144" spans="1:10" ht="12.75">
      <c r="A144" s="2">
        <v>-10.9304</v>
      </c>
      <c r="B144">
        <v>0.3084789</v>
      </c>
      <c r="C144" s="4">
        <v>0.0027965</v>
      </c>
      <c r="D144" s="4">
        <v>-0.00025273</v>
      </c>
      <c r="E144" s="3">
        <f t="shared" si="25"/>
        <v>-89.356624</v>
      </c>
      <c r="F144" s="3">
        <f t="shared" si="26"/>
        <v>-127.865358</v>
      </c>
      <c r="G144" s="3">
        <f t="shared" si="29"/>
        <v>-25.13915981050553</v>
      </c>
      <c r="H144" s="3">
        <f t="shared" si="30"/>
        <v>-69.83099947362648</v>
      </c>
      <c r="I144" s="3">
        <f t="shared" si="27"/>
        <v>19.52562452637352</v>
      </c>
      <c r="J144" s="3">
        <f t="shared" si="28"/>
        <v>58.03435852637352</v>
      </c>
    </row>
    <row r="145" spans="1:10" ht="12.75">
      <c r="A145" s="2">
        <v>-10.5365</v>
      </c>
      <c r="B145">
        <v>0.30956223</v>
      </c>
      <c r="C145" s="4">
        <v>0.0026969</v>
      </c>
      <c r="D145" s="4">
        <v>-0.00025306</v>
      </c>
      <c r="E145" s="3">
        <f t="shared" si="25"/>
        <v>-89.52995680000001</v>
      </c>
      <c r="F145" s="3">
        <f t="shared" si="26"/>
        <v>-128.1036906</v>
      </c>
      <c r="G145" s="3">
        <f t="shared" si="29"/>
        <v>-25.171985049841844</v>
      </c>
      <c r="H145" s="3">
        <f t="shared" si="30"/>
        <v>-69.92218069400512</v>
      </c>
      <c r="I145" s="3">
        <f t="shared" si="27"/>
        <v>19.607776105994887</v>
      </c>
      <c r="J145" s="3">
        <f t="shared" si="28"/>
        <v>58.18150990599487</v>
      </c>
    </row>
    <row r="146" spans="1:10" ht="12.75">
      <c r="A146" s="2">
        <v>-10.1425</v>
      </c>
      <c r="B146">
        <v>0.3106009</v>
      </c>
      <c r="C146" s="4">
        <v>0.0025971</v>
      </c>
      <c r="D146" s="4">
        <v>-0.00025338</v>
      </c>
      <c r="E146" s="3">
        <f t="shared" si="25"/>
        <v>-89.696144</v>
      </c>
      <c r="F146" s="3">
        <f t="shared" si="26"/>
        <v>-128.332198</v>
      </c>
      <c r="G146" s="3">
        <f t="shared" si="29"/>
        <v>-25.203815584955844</v>
      </c>
      <c r="H146" s="3">
        <f t="shared" si="30"/>
        <v>-70.01059884709957</v>
      </c>
      <c r="I146" s="3">
        <f t="shared" si="27"/>
        <v>19.68554515290043</v>
      </c>
      <c r="J146" s="3">
        <f t="shared" si="28"/>
        <v>58.32159915290043</v>
      </c>
    </row>
    <row r="147" spans="1:10" ht="12.75">
      <c r="A147" s="2">
        <v>-9.7485</v>
      </c>
      <c r="B147">
        <v>0.31160305</v>
      </c>
      <c r="C147" s="4">
        <v>0.0024972</v>
      </c>
      <c r="D147" s="4">
        <v>-0.00025369</v>
      </c>
      <c r="E147" s="3">
        <f t="shared" si="25"/>
        <v>-89.856488</v>
      </c>
      <c r="F147" s="3">
        <f t="shared" si="26"/>
        <v>-128.552671</v>
      </c>
      <c r="G147" s="3">
        <f t="shared" si="29"/>
        <v>-25.234651415847537</v>
      </c>
      <c r="H147" s="3">
        <f t="shared" si="30"/>
        <v>-70.09625393290982</v>
      </c>
      <c r="I147" s="3">
        <f t="shared" si="27"/>
        <v>19.76023406709018</v>
      </c>
      <c r="J147" s="3">
        <f t="shared" si="28"/>
        <v>58.456417067090186</v>
      </c>
    </row>
    <row r="148" spans="1:10" ht="12.75">
      <c r="A148" s="2">
        <v>-9.3546</v>
      </c>
      <c r="B148">
        <v>0.31256863</v>
      </c>
      <c r="C148" s="4">
        <v>0.0023972</v>
      </c>
      <c r="D148" s="4">
        <v>-0.00025398</v>
      </c>
      <c r="E148" s="3">
        <f t="shared" si="25"/>
        <v>-90.0109808</v>
      </c>
      <c r="F148" s="3">
        <f t="shared" si="26"/>
        <v>-128.7650986</v>
      </c>
      <c r="G148" s="3">
        <f t="shared" si="29"/>
        <v>-25.2634978382946</v>
      </c>
      <c r="H148" s="3">
        <f t="shared" si="30"/>
        <v>-70.17638288415168</v>
      </c>
      <c r="I148" s="3">
        <f t="shared" si="27"/>
        <v>19.83459791584832</v>
      </c>
      <c r="J148" s="3">
        <f t="shared" si="28"/>
        <v>58.58871571584831</v>
      </c>
    </row>
    <row r="149" spans="1:10" ht="12.75">
      <c r="A149" s="2">
        <v>-8.9606</v>
      </c>
      <c r="B149">
        <v>0.31349762</v>
      </c>
      <c r="C149" s="4">
        <v>0.0022971</v>
      </c>
      <c r="D149" s="4">
        <v>-0.00025426</v>
      </c>
      <c r="E149" s="3">
        <f t="shared" si="25"/>
        <v>-90.1596192</v>
      </c>
      <c r="F149" s="3">
        <f t="shared" si="26"/>
        <v>-128.9694764</v>
      </c>
      <c r="G149" s="3">
        <f t="shared" si="29"/>
        <v>-25.291349556519354</v>
      </c>
      <c r="H149" s="3">
        <f t="shared" si="30"/>
        <v>-70.25374876810932</v>
      </c>
      <c r="I149" s="3">
        <f t="shared" si="27"/>
        <v>19.905870431890676</v>
      </c>
      <c r="J149" s="3">
        <f t="shared" si="28"/>
        <v>58.71572763189067</v>
      </c>
    </row>
    <row r="150" spans="1:10" ht="12.75">
      <c r="A150" s="2">
        <v>-8.5666</v>
      </c>
      <c r="B150">
        <v>0.31438126</v>
      </c>
      <c r="C150" s="4">
        <v>0.0021969</v>
      </c>
      <c r="D150" s="4">
        <v>-0.00025453</v>
      </c>
      <c r="E150" s="3">
        <f t="shared" si="25"/>
        <v>-90.3010016</v>
      </c>
      <c r="F150" s="3">
        <f t="shared" si="26"/>
        <v>-129.1638772</v>
      </c>
      <c r="G150" s="3">
        <f t="shared" si="29"/>
        <v>-25.31820657052179</v>
      </c>
      <c r="H150" s="3">
        <f t="shared" si="30"/>
        <v>-70.32835158478275</v>
      </c>
      <c r="I150" s="3">
        <f t="shared" si="27"/>
        <v>19.972650015217255</v>
      </c>
      <c r="J150" s="3">
        <f t="shared" si="28"/>
        <v>58.83552561521725</v>
      </c>
    </row>
    <row r="151" spans="1:10" ht="12.75">
      <c r="A151" s="2">
        <v>-8.1727</v>
      </c>
      <c r="B151">
        <v>0.31522353</v>
      </c>
      <c r="C151" s="4">
        <v>0.0020965</v>
      </c>
      <c r="D151" s="4">
        <v>-0.00025479</v>
      </c>
      <c r="E151" s="3">
        <f t="shared" si="25"/>
        <v>-90.43576479999999</v>
      </c>
      <c r="F151" s="3">
        <f t="shared" si="26"/>
        <v>-129.3491766</v>
      </c>
      <c r="G151" s="3">
        <f t="shared" si="29"/>
        <v>-25.34406888030192</v>
      </c>
      <c r="H151" s="3">
        <f t="shared" si="30"/>
        <v>-70.400191334172</v>
      </c>
      <c r="I151" s="3">
        <f t="shared" si="27"/>
        <v>20.03557346582798</v>
      </c>
      <c r="J151" s="3">
        <f t="shared" si="28"/>
        <v>58.948985265827986</v>
      </c>
    </row>
    <row r="152" spans="1:10" ht="12.75">
      <c r="A152" s="2">
        <v>-7.7787</v>
      </c>
      <c r="B152">
        <v>0.31602908</v>
      </c>
      <c r="C152" s="4">
        <v>0.0019961</v>
      </c>
      <c r="D152" s="4">
        <v>-0.00025503</v>
      </c>
      <c r="E152" s="3">
        <f t="shared" si="25"/>
        <v>-90.5646528</v>
      </c>
      <c r="F152" s="3">
        <f t="shared" si="26"/>
        <v>-129.5263976</v>
      </c>
      <c r="G152" s="3">
        <f t="shared" si="29"/>
        <v>-25.36794178163742</v>
      </c>
      <c r="H152" s="3">
        <f t="shared" si="30"/>
        <v>-70.46650494899284</v>
      </c>
      <c r="I152" s="3">
        <f t="shared" si="27"/>
        <v>20.09814785100717</v>
      </c>
      <c r="J152" s="3">
        <f t="shared" si="28"/>
        <v>59.05989265100716</v>
      </c>
    </row>
    <row r="153" spans="1:10" ht="12.75">
      <c r="A153" s="2">
        <v>-7.3847</v>
      </c>
      <c r="B153">
        <v>0.31679792</v>
      </c>
      <c r="C153" s="4">
        <v>0.0018956</v>
      </c>
      <c r="D153" s="4">
        <v>-0.00025527</v>
      </c>
      <c r="E153" s="3">
        <f t="shared" si="25"/>
        <v>-90.68766719999999</v>
      </c>
      <c r="F153" s="3">
        <f t="shared" si="26"/>
        <v>-129.69554240000002</v>
      </c>
      <c r="G153" s="3">
        <f t="shared" si="29"/>
        <v>-25.39181468297292</v>
      </c>
      <c r="H153" s="3">
        <f t="shared" si="30"/>
        <v>-70.53281856381366</v>
      </c>
      <c r="I153" s="3">
        <f t="shared" si="27"/>
        <v>20.15484863618633</v>
      </c>
      <c r="J153" s="3">
        <f t="shared" si="28"/>
        <v>59.16272383618636</v>
      </c>
    </row>
    <row r="154" spans="1:10" ht="12.75">
      <c r="A154" s="2">
        <v>-6.9908</v>
      </c>
      <c r="B154">
        <v>0.31753005</v>
      </c>
      <c r="C154" s="4">
        <v>0.001795</v>
      </c>
      <c r="D154" s="4">
        <v>-0.00025549</v>
      </c>
      <c r="E154" s="3">
        <f t="shared" si="25"/>
        <v>-90.80480800000001</v>
      </c>
      <c r="F154" s="3">
        <f t="shared" si="26"/>
        <v>-129.856611</v>
      </c>
      <c r="G154" s="3">
        <f t="shared" si="29"/>
        <v>-25.4136981758638</v>
      </c>
      <c r="H154" s="3">
        <f t="shared" si="30"/>
        <v>-70.5936060440661</v>
      </c>
      <c r="I154" s="3">
        <f t="shared" si="27"/>
        <v>20.211201955933902</v>
      </c>
      <c r="J154" s="3">
        <f t="shared" si="28"/>
        <v>59.26300495593388</v>
      </c>
    </row>
    <row r="155" spans="1:10" ht="12.75">
      <c r="A155" s="2">
        <v>-6.5968</v>
      </c>
      <c r="B155">
        <v>0.31821283</v>
      </c>
      <c r="C155" s="4">
        <v>0.0016943</v>
      </c>
      <c r="D155" s="4">
        <v>-0.0002557</v>
      </c>
      <c r="E155" s="3">
        <f t="shared" si="25"/>
        <v>-90.91405280000001</v>
      </c>
      <c r="F155" s="3">
        <f t="shared" si="26"/>
        <v>-130.00682260000002</v>
      </c>
      <c r="G155" s="3">
        <f t="shared" si="29"/>
        <v>-25.43458696453236</v>
      </c>
      <c r="H155" s="3">
        <f t="shared" si="30"/>
        <v>-70.65163045703434</v>
      </c>
      <c r="I155" s="3">
        <f t="shared" si="27"/>
        <v>20.262422342965664</v>
      </c>
      <c r="J155" s="3">
        <f t="shared" si="28"/>
        <v>59.35519214296568</v>
      </c>
    </row>
    <row r="156" spans="1:10" ht="12.75">
      <c r="A156" s="2">
        <v>-6.2029</v>
      </c>
      <c r="B156">
        <v>0.3188578</v>
      </c>
      <c r="C156" s="4">
        <v>0.0015935</v>
      </c>
      <c r="D156" s="4">
        <v>-0.0002559</v>
      </c>
      <c r="E156" s="3">
        <f t="shared" si="25"/>
        <v>-91.017248</v>
      </c>
      <c r="F156" s="3">
        <f t="shared" si="26"/>
        <v>-130.148716</v>
      </c>
      <c r="G156" s="3">
        <f t="shared" si="29"/>
        <v>-25.454481048978614</v>
      </c>
      <c r="H156" s="3">
        <f t="shared" si="30"/>
        <v>-70.70689180271837</v>
      </c>
      <c r="I156" s="3">
        <f t="shared" si="27"/>
        <v>20.31035619728162</v>
      </c>
      <c r="J156" s="3">
        <f t="shared" si="28"/>
        <v>59.44182419728163</v>
      </c>
    </row>
    <row r="157" spans="1:10" ht="12.75">
      <c r="A157" s="2">
        <v>-5.8089</v>
      </c>
      <c r="B157">
        <v>0.31946592</v>
      </c>
      <c r="C157" s="4">
        <v>0.0014927</v>
      </c>
      <c r="D157" s="4">
        <v>-0.00025608</v>
      </c>
      <c r="E157" s="3">
        <f t="shared" si="25"/>
        <v>-91.1145472</v>
      </c>
      <c r="F157" s="3">
        <f t="shared" si="26"/>
        <v>-130.2825024</v>
      </c>
      <c r="G157" s="3">
        <f t="shared" si="29"/>
        <v>-25.472385724980242</v>
      </c>
      <c r="H157" s="3">
        <f t="shared" si="30"/>
        <v>-70.756627013834</v>
      </c>
      <c r="I157" s="3">
        <f t="shared" si="27"/>
        <v>20.357920186165998</v>
      </c>
      <c r="J157" s="3">
        <f t="shared" si="28"/>
        <v>59.52587538616599</v>
      </c>
    </row>
    <row r="158" spans="1:10" ht="12.75">
      <c r="A158" s="2">
        <v>-5.4149</v>
      </c>
      <c r="B158">
        <v>0.32003714</v>
      </c>
      <c r="C158" s="4">
        <v>0.0013917</v>
      </c>
      <c r="D158" s="4">
        <v>-0.00025625</v>
      </c>
      <c r="E158" s="3">
        <f t="shared" si="25"/>
        <v>-91.2059424</v>
      </c>
      <c r="F158" s="3">
        <f t="shared" si="26"/>
        <v>-130.4081708</v>
      </c>
      <c r="G158" s="3">
        <f t="shared" si="29"/>
        <v>-25.489295696759555</v>
      </c>
      <c r="H158" s="3">
        <f t="shared" si="30"/>
        <v>-70.80359915766543</v>
      </c>
      <c r="I158" s="3">
        <f t="shared" si="27"/>
        <v>20.402343242334567</v>
      </c>
      <c r="J158" s="3">
        <f t="shared" si="28"/>
        <v>59.60457164233456</v>
      </c>
    </row>
    <row r="159" spans="1:10" ht="12.75">
      <c r="A159" s="2">
        <v>-5.021</v>
      </c>
      <c r="B159">
        <v>0.32056882</v>
      </c>
      <c r="C159" s="4">
        <v>0.0012908</v>
      </c>
      <c r="D159" s="4">
        <v>-0.00025642</v>
      </c>
      <c r="E159" s="3">
        <f t="shared" si="25"/>
        <v>-91.2910112</v>
      </c>
      <c r="F159" s="3">
        <f t="shared" si="26"/>
        <v>-130.5251404</v>
      </c>
      <c r="G159" s="3">
        <f t="shared" si="29"/>
        <v>-25.50620566853887</v>
      </c>
      <c r="H159" s="3">
        <f t="shared" si="30"/>
        <v>-70.85057130149686</v>
      </c>
      <c r="I159" s="3">
        <f t="shared" si="27"/>
        <v>20.440439898503143</v>
      </c>
      <c r="J159" s="3">
        <f t="shared" si="28"/>
        <v>59.67456909850314</v>
      </c>
    </row>
    <row r="160" spans="1:10" ht="12.75">
      <c r="A160" s="2">
        <v>-4.627</v>
      </c>
      <c r="B160">
        <v>0.32105263</v>
      </c>
      <c r="C160" s="4">
        <v>0.0011897</v>
      </c>
      <c r="D160" s="4">
        <v>-0.00025656</v>
      </c>
      <c r="E160" s="3">
        <f t="shared" si="25"/>
        <v>-91.3684208</v>
      </c>
      <c r="F160" s="3">
        <f t="shared" si="26"/>
        <v>-130.6315786</v>
      </c>
      <c r="G160" s="3">
        <f t="shared" si="29"/>
        <v>-25.520131527651245</v>
      </c>
      <c r="H160" s="3">
        <f t="shared" si="30"/>
        <v>-70.88925424347569</v>
      </c>
      <c r="I160" s="3">
        <f t="shared" si="27"/>
        <v>20.479166556524305</v>
      </c>
      <c r="J160" s="3">
        <f t="shared" si="28"/>
        <v>59.74232435652432</v>
      </c>
    </row>
    <row r="161" spans="1:10" ht="12.75">
      <c r="A161" s="2">
        <v>-4.233</v>
      </c>
      <c r="B161">
        <v>0.3214995</v>
      </c>
      <c r="C161" s="4">
        <v>0.0010886</v>
      </c>
      <c r="D161" s="4">
        <v>-0.0002567</v>
      </c>
      <c r="E161" s="3">
        <f t="shared" si="25"/>
        <v>-91.43992</v>
      </c>
      <c r="F161" s="3">
        <f t="shared" si="26"/>
        <v>-130.72989</v>
      </c>
      <c r="G161" s="3">
        <f t="shared" si="29"/>
        <v>-25.53405738676362</v>
      </c>
      <c r="H161" s="3">
        <f t="shared" si="30"/>
        <v>-70.9279371854545</v>
      </c>
      <c r="I161" s="3">
        <f t="shared" si="27"/>
        <v>20.511982814545505</v>
      </c>
      <c r="J161" s="3">
        <f t="shared" si="28"/>
        <v>59.801952814545515</v>
      </c>
    </row>
    <row r="162" spans="1:10" ht="12.75">
      <c r="A162" s="2">
        <v>-3.8391</v>
      </c>
      <c r="B162">
        <v>0.32190939</v>
      </c>
      <c r="C162" s="4">
        <v>0.00098745</v>
      </c>
      <c r="D162" s="4">
        <v>-0.00025683</v>
      </c>
      <c r="E162" s="3">
        <f t="shared" si="25"/>
        <v>-91.50550240000001</v>
      </c>
      <c r="F162" s="3">
        <f t="shared" si="26"/>
        <v>-130.8200658</v>
      </c>
      <c r="G162" s="3">
        <f t="shared" si="29"/>
        <v>-25.546988541653683</v>
      </c>
      <c r="H162" s="3">
        <f t="shared" si="30"/>
        <v>-70.96385706014911</v>
      </c>
      <c r="I162" s="3">
        <f t="shared" si="27"/>
        <v>20.541645339850902</v>
      </c>
      <c r="J162" s="3">
        <f t="shared" si="28"/>
        <v>59.8562087398509</v>
      </c>
    </row>
    <row r="163" spans="1:10" ht="12.75">
      <c r="A163" s="2">
        <v>-3.4451</v>
      </c>
      <c r="B163">
        <v>0.32228227</v>
      </c>
      <c r="C163" s="4">
        <v>0.00088625</v>
      </c>
      <c r="D163" s="4">
        <v>-0.00025694</v>
      </c>
      <c r="E163" s="3">
        <f t="shared" si="25"/>
        <v>-91.5651632</v>
      </c>
      <c r="F163" s="3">
        <f t="shared" si="26"/>
        <v>-130.9020994</v>
      </c>
      <c r="G163" s="3">
        <f t="shared" si="29"/>
        <v>-25.557930288099122</v>
      </c>
      <c r="H163" s="3">
        <f t="shared" si="30"/>
        <v>-70.99425080027534</v>
      </c>
      <c r="I163" s="3">
        <f t="shared" si="27"/>
        <v>20.570912399724662</v>
      </c>
      <c r="J163" s="3">
        <f t="shared" si="28"/>
        <v>59.90784859972466</v>
      </c>
    </row>
    <row r="164" spans="1:10" ht="12.75">
      <c r="A164" s="2">
        <v>-3.0511</v>
      </c>
      <c r="B164">
        <v>0.32261183</v>
      </c>
      <c r="C164" s="4">
        <v>0.000785</v>
      </c>
      <c r="D164" s="4">
        <v>-0.00025704</v>
      </c>
      <c r="E164" s="3">
        <f t="shared" si="25"/>
        <v>-91.61789279999999</v>
      </c>
      <c r="F164" s="3">
        <f t="shared" si="26"/>
        <v>-130.9746026</v>
      </c>
      <c r="G164" s="3">
        <f t="shared" si="29"/>
        <v>-25.567877330322247</v>
      </c>
      <c r="H164" s="3">
        <f t="shared" si="30"/>
        <v>-71.02188147311735</v>
      </c>
      <c r="I164" s="3">
        <f t="shared" si="27"/>
        <v>20.596011326882646</v>
      </c>
      <c r="J164" s="3">
        <f t="shared" si="28"/>
        <v>59.95272112688265</v>
      </c>
    </row>
    <row r="165" spans="1:10" ht="12.75">
      <c r="A165" s="2">
        <v>-2.6572</v>
      </c>
      <c r="B165">
        <v>0.32289717</v>
      </c>
      <c r="C165" s="4">
        <v>0.00068372</v>
      </c>
      <c r="D165" s="4">
        <v>-0.00025713</v>
      </c>
      <c r="E165" s="3">
        <f t="shared" si="25"/>
        <v>-91.66354720000001</v>
      </c>
      <c r="F165" s="3">
        <f t="shared" si="26"/>
        <v>-131.0373774</v>
      </c>
      <c r="G165" s="3">
        <f t="shared" si="29"/>
        <v>-25.57682966832306</v>
      </c>
      <c r="H165" s="3">
        <f t="shared" si="30"/>
        <v>-71.04674907867516</v>
      </c>
      <c r="I165" s="3">
        <f t="shared" si="27"/>
        <v>20.616798121324848</v>
      </c>
      <c r="J165" s="3">
        <f t="shared" si="28"/>
        <v>59.990628321324834</v>
      </c>
    </row>
    <row r="166" spans="1:10" ht="12.75">
      <c r="A166" s="2">
        <v>-2.2632</v>
      </c>
      <c r="B166">
        <v>0.32314541</v>
      </c>
      <c r="C166" s="4">
        <v>0.0005824</v>
      </c>
      <c r="D166" s="4">
        <v>-0.0002572</v>
      </c>
      <c r="E166" s="3">
        <f t="shared" si="25"/>
        <v>-91.70326560000001</v>
      </c>
      <c r="F166" s="3">
        <f t="shared" si="26"/>
        <v>-131.0919902</v>
      </c>
      <c r="G166" s="3">
        <f t="shared" si="29"/>
        <v>-25.58379259787925</v>
      </c>
      <c r="H166" s="3">
        <f t="shared" si="30"/>
        <v>-71.06609054966458</v>
      </c>
      <c r="I166" s="3">
        <f t="shared" si="27"/>
        <v>20.63717505033543</v>
      </c>
      <c r="J166" s="3">
        <f t="shared" si="28"/>
        <v>60.02589965033542</v>
      </c>
    </row>
    <row r="167" spans="1:10" ht="12.75">
      <c r="A167" s="2">
        <v>-1.8692</v>
      </c>
      <c r="B167">
        <v>0.3233566</v>
      </c>
      <c r="C167" s="4">
        <v>0.00048106</v>
      </c>
      <c r="D167" s="4">
        <v>-0.00025727</v>
      </c>
      <c r="E167" s="3">
        <f t="shared" si="25"/>
        <v>-91.737056</v>
      </c>
      <c r="F167" s="3">
        <f t="shared" si="26"/>
        <v>-131.138452</v>
      </c>
      <c r="G167" s="3">
        <f t="shared" si="29"/>
        <v>-25.590755527435437</v>
      </c>
      <c r="H167" s="3">
        <f t="shared" si="30"/>
        <v>-71.085432020654</v>
      </c>
      <c r="I167" s="3">
        <f t="shared" si="27"/>
        <v>20.651623979346</v>
      </c>
      <c r="J167" s="3">
        <f t="shared" si="28"/>
        <v>60.053019979346004</v>
      </c>
    </row>
    <row r="168" spans="1:10" ht="12.75">
      <c r="A168" s="2">
        <v>-1.4753</v>
      </c>
      <c r="B168">
        <v>0.32353077</v>
      </c>
      <c r="C168" s="4">
        <v>0.0003797</v>
      </c>
      <c r="D168" s="4">
        <v>-0.00025732</v>
      </c>
      <c r="E168" s="3">
        <f t="shared" si="25"/>
        <v>-91.7649232</v>
      </c>
      <c r="F168" s="3">
        <f t="shared" si="26"/>
        <v>-131.1767694</v>
      </c>
      <c r="G168" s="3">
        <f t="shared" si="29"/>
        <v>-25.595729048547003</v>
      </c>
      <c r="H168" s="3">
        <f t="shared" si="30"/>
        <v>-71.099247357075</v>
      </c>
      <c r="I168" s="3">
        <f t="shared" si="27"/>
        <v>20.665675842924998</v>
      </c>
      <c r="J168" s="3">
        <f t="shared" si="28"/>
        <v>60.07752204292501</v>
      </c>
    </row>
    <row r="169" spans="1:10" ht="12.75">
      <c r="A169" s="2">
        <v>-1.0813</v>
      </c>
      <c r="B169">
        <v>0.3236579</v>
      </c>
      <c r="C169" s="4">
        <v>0.00027832</v>
      </c>
      <c r="D169" s="4">
        <v>-0.00025736</v>
      </c>
      <c r="E169" s="3">
        <f t="shared" si="25"/>
        <v>-91.785264</v>
      </c>
      <c r="F169" s="3">
        <f t="shared" si="26"/>
        <v>-131.20473800000002</v>
      </c>
      <c r="G169" s="3">
        <f t="shared" si="29"/>
        <v>-25.59970786543625</v>
      </c>
      <c r="H169" s="3">
        <f t="shared" si="30"/>
        <v>-71.11029962621181</v>
      </c>
      <c r="I169" s="3">
        <f t="shared" si="27"/>
        <v>20.674964373788185</v>
      </c>
      <c r="J169" s="3">
        <f t="shared" si="28"/>
        <v>60.09443837378821</v>
      </c>
    </row>
    <row r="170" spans="1:10" ht="12.75">
      <c r="A170" s="2">
        <v>-0.6874</v>
      </c>
      <c r="B170">
        <v>0.32374431</v>
      </c>
      <c r="C170" s="4">
        <v>0.00017692</v>
      </c>
      <c r="D170" s="4">
        <v>-0.00025738</v>
      </c>
      <c r="E170" s="3">
        <f t="shared" si="25"/>
        <v>-91.7990896</v>
      </c>
      <c r="F170" s="3">
        <f t="shared" si="26"/>
        <v>-131.2237482</v>
      </c>
      <c r="G170" s="3">
        <f t="shared" si="29"/>
        <v>-25.601697273880873</v>
      </c>
      <c r="H170" s="3">
        <f t="shared" si="30"/>
        <v>-71.11582576078021</v>
      </c>
      <c r="I170" s="3">
        <f t="shared" si="27"/>
        <v>20.68326383921979</v>
      </c>
      <c r="J170" s="3">
        <f t="shared" si="28"/>
        <v>60.10792243921978</v>
      </c>
    </row>
    <row r="171" spans="1:10" ht="12.75">
      <c r="A171" s="2">
        <v>-0.2934</v>
      </c>
      <c r="B171">
        <v>0.32379367</v>
      </c>
      <c r="C171" s="4">
        <v>7.5519E-05</v>
      </c>
      <c r="D171" s="4">
        <v>-0.0002574</v>
      </c>
      <c r="E171" s="3">
        <f t="shared" si="25"/>
        <v>-91.8069872</v>
      </c>
      <c r="F171" s="3">
        <f t="shared" si="26"/>
        <v>-131.23460740000002</v>
      </c>
      <c r="G171" s="3">
        <f t="shared" si="29"/>
        <v>-25.603686682325502</v>
      </c>
      <c r="H171" s="3">
        <f t="shared" si="30"/>
        <v>-71.12135189534862</v>
      </c>
      <c r="I171" s="3">
        <f t="shared" si="27"/>
        <v>20.68563530465137</v>
      </c>
      <c r="J171" s="3">
        <f t="shared" si="28"/>
        <v>60.11325550465139</v>
      </c>
    </row>
    <row r="172" spans="1:10" ht="12.75">
      <c r="A172">
        <v>0.1006</v>
      </c>
      <c r="B172">
        <v>0.32380632</v>
      </c>
      <c r="C172" s="4">
        <v>-2.5889E-05</v>
      </c>
      <c r="D172" s="4">
        <v>-0.0002574</v>
      </c>
      <c r="E172" s="3">
        <f t="shared" si="25"/>
        <v>-91.8090112</v>
      </c>
      <c r="F172" s="3">
        <f t="shared" si="26"/>
        <v>-131.23739039999998</v>
      </c>
      <c r="G172" s="3">
        <f t="shared" si="29"/>
        <v>-25.603686682325502</v>
      </c>
      <c r="H172" s="3">
        <f t="shared" si="30"/>
        <v>-71.12135189534862</v>
      </c>
      <c r="I172" s="3">
        <f t="shared" si="27"/>
        <v>20.687659304651376</v>
      </c>
      <c r="J172" s="3">
        <f t="shared" si="28"/>
        <v>60.11603850465136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1">
      <selection activeCell="B14" sqref="B14"/>
    </sheetView>
  </sheetViews>
  <sheetFormatPr defaultColWidth="9.140625" defaultRowHeight="12.75"/>
  <cols>
    <col min="1" max="1" width="11.421875" style="0" customWidth="1"/>
    <col min="9" max="9" width="10.7109375" style="0" customWidth="1"/>
    <col min="13" max="13" width="10.421875" style="0" customWidth="1"/>
  </cols>
  <sheetData>
    <row r="1" ht="12.75">
      <c r="A1" t="s">
        <v>15</v>
      </c>
    </row>
    <row r="3" spans="1:12" ht="12.75">
      <c r="A3" s="10"/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I3" s="18"/>
      <c r="J3" s="19" t="s">
        <v>29</v>
      </c>
      <c r="K3" s="19" t="s">
        <v>18</v>
      </c>
      <c r="L3" s="19" t="s">
        <v>30</v>
      </c>
    </row>
    <row r="4" spans="1:12" ht="12.75">
      <c r="A4" s="12" t="s">
        <v>22</v>
      </c>
      <c r="B4" s="13">
        <v>70.6</v>
      </c>
      <c r="C4" s="14">
        <f aca="true" t="shared" si="0" ref="C4:C9">B4/ConvG</f>
        <v>0.15564717035208006</v>
      </c>
      <c r="D4" s="15">
        <v>1</v>
      </c>
      <c r="E4" s="13">
        <f aca="true" t="shared" si="1" ref="E4:E9">B4*D4</f>
        <v>70.6</v>
      </c>
      <c r="F4" s="14">
        <f aca="true" t="shared" si="2" ref="F4:F9">C4*D4</f>
        <v>0.15564717035208006</v>
      </c>
      <c r="G4" s="13">
        <f aca="true" t="shared" si="3" ref="G4:G9">100*F4/$F$10</f>
        <v>15.080736893080038</v>
      </c>
      <c r="I4" s="12" t="s">
        <v>31</v>
      </c>
      <c r="J4" s="12">
        <v>70</v>
      </c>
      <c r="K4" s="15">
        <f>$B$12</f>
        <v>1.485</v>
      </c>
      <c r="L4" s="13">
        <f>J4*K4</f>
        <v>103.95</v>
      </c>
    </row>
    <row r="5" spans="1:12" ht="12.75">
      <c r="A5" s="12" t="s">
        <v>23</v>
      </c>
      <c r="B5" s="13">
        <v>57.7</v>
      </c>
      <c r="C5" s="14">
        <f t="shared" si="0"/>
        <v>0.12720738993364053</v>
      </c>
      <c r="D5" s="15">
        <v>1</v>
      </c>
      <c r="E5" s="13">
        <f t="shared" si="1"/>
        <v>57.7</v>
      </c>
      <c r="F5" s="14">
        <f t="shared" si="2"/>
        <v>0.12720738993364053</v>
      </c>
      <c r="G5" s="13">
        <f t="shared" si="3"/>
        <v>12.325191483437939</v>
      </c>
      <c r="I5" s="12" t="s">
        <v>32</v>
      </c>
      <c r="J5" s="12">
        <v>252</v>
      </c>
      <c r="K5" s="15">
        <f>$B$12^2</f>
        <v>2.2052250000000004</v>
      </c>
      <c r="L5" s="13">
        <f>J5*K5</f>
        <v>555.7167000000001</v>
      </c>
    </row>
    <row r="6" spans="1:12" ht="12.75">
      <c r="A6" s="12" t="s">
        <v>24</v>
      </c>
      <c r="B6" s="13">
        <v>101</v>
      </c>
      <c r="C6" s="14">
        <f t="shared" si="0"/>
        <v>0.22266804823739503</v>
      </c>
      <c r="D6" s="15">
        <v>0.4842</v>
      </c>
      <c r="E6" s="13">
        <f t="shared" si="1"/>
        <v>48.9042</v>
      </c>
      <c r="F6" s="14">
        <f t="shared" si="2"/>
        <v>0.10781586895654667</v>
      </c>
      <c r="G6" s="13">
        <f t="shared" si="3"/>
        <v>10.446336730404603</v>
      </c>
      <c r="I6" s="12" t="s">
        <v>33</v>
      </c>
      <c r="J6" s="12">
        <v>70</v>
      </c>
      <c r="K6" s="15">
        <f>$B$12</f>
        <v>1.485</v>
      </c>
      <c r="L6" s="13">
        <f>J6*K6</f>
        <v>103.95</v>
      </c>
    </row>
    <row r="7" spans="1:12" ht="12.75">
      <c r="A7" s="12" t="s">
        <v>25</v>
      </c>
      <c r="B7" s="13">
        <v>72</v>
      </c>
      <c r="C7" s="14">
        <f t="shared" si="0"/>
        <v>0.1587336581494301</v>
      </c>
      <c r="D7" s="15">
        <f>$B$12^2</f>
        <v>2.2052250000000004</v>
      </c>
      <c r="E7" s="13">
        <f t="shared" si="1"/>
        <v>158.77620000000002</v>
      </c>
      <c r="F7" s="14">
        <f>C7*D7</f>
        <v>0.3500434312925771</v>
      </c>
      <c r="G7" s="13">
        <f t="shared" si="3"/>
        <v>33.91589372638889</v>
      </c>
      <c r="I7" s="12" t="s">
        <v>34</v>
      </c>
      <c r="J7" s="12">
        <v>310</v>
      </c>
      <c r="K7" s="15">
        <f>$B$12^2</f>
        <v>2.2052250000000004</v>
      </c>
      <c r="L7" s="13">
        <f>J7*K7</f>
        <v>683.6197500000002</v>
      </c>
    </row>
    <row r="8" spans="1:7" ht="12.75">
      <c r="A8" s="12" t="s">
        <v>27</v>
      </c>
      <c r="B8" s="13">
        <v>27.5</v>
      </c>
      <c r="C8" s="14">
        <f t="shared" si="0"/>
        <v>0.06062743887651845</v>
      </c>
      <c r="D8" s="15">
        <f>$B$12^2</f>
        <v>2.2052250000000004</v>
      </c>
      <c r="E8" s="13">
        <f t="shared" si="1"/>
        <v>60.64368750000001</v>
      </c>
      <c r="F8" s="14">
        <f t="shared" si="2"/>
        <v>0.13369714389647042</v>
      </c>
      <c r="G8" s="13">
        <f t="shared" si="3"/>
        <v>12.953987187162424</v>
      </c>
    </row>
    <row r="9" spans="1:7" ht="12.75">
      <c r="A9" s="12" t="s">
        <v>28</v>
      </c>
      <c r="B9" s="12">
        <v>97.3</v>
      </c>
      <c r="C9" s="14">
        <f t="shared" si="0"/>
        <v>0.21451090191582708</v>
      </c>
      <c r="D9" s="15">
        <f>$B$12^2/3</f>
        <v>0.7350750000000001</v>
      </c>
      <c r="E9" s="13">
        <f t="shared" si="1"/>
        <v>71.52279750000001</v>
      </c>
      <c r="F9" s="14">
        <f t="shared" si="2"/>
        <v>0.15768160122577662</v>
      </c>
      <c r="G9" s="13">
        <f t="shared" si="3"/>
        <v>15.277853979526107</v>
      </c>
    </row>
    <row r="10" spans="1:7" ht="12.75">
      <c r="A10" s="12" t="s">
        <v>26</v>
      </c>
      <c r="B10" s="12"/>
      <c r="C10" s="14"/>
      <c r="D10" s="15"/>
      <c r="E10" s="13">
        <f>SUM(E4:E9)</f>
        <v>468.14688500000005</v>
      </c>
      <c r="F10" s="14">
        <f>SUM(F4:F9)</f>
        <v>1.0320926056570914</v>
      </c>
      <c r="G10" s="12"/>
    </row>
    <row r="11" spans="3:6" ht="12.75">
      <c r="C11" s="16"/>
      <c r="D11" s="3"/>
      <c r="E11" s="17"/>
      <c r="F11" s="16"/>
    </row>
    <row r="12" spans="1:2" ht="12.75">
      <c r="A12" t="s">
        <v>0</v>
      </c>
      <c r="B12">
        <v>1.485</v>
      </c>
    </row>
    <row r="13" spans="1:8" ht="12.75">
      <c r="A13" t="s">
        <v>14</v>
      </c>
      <c r="B13">
        <f>12*32.2</f>
        <v>386.40000000000003</v>
      </c>
      <c r="H13" s="2"/>
    </row>
    <row r="14" spans="1:6" ht="12.75">
      <c r="A14" t="s">
        <v>51</v>
      </c>
      <c r="B14" s="28">
        <v>453.59</v>
      </c>
      <c r="E14" s="1" t="s">
        <v>13</v>
      </c>
      <c r="F14" s="1" t="s">
        <v>12</v>
      </c>
    </row>
    <row r="15" spans="5:10" ht="12.75">
      <c r="E15" s="1" t="s">
        <v>5</v>
      </c>
      <c r="F15" s="1" t="s">
        <v>5</v>
      </c>
      <c r="G15" s="1" t="s">
        <v>8</v>
      </c>
      <c r="H15" s="1" t="s">
        <v>8</v>
      </c>
      <c r="I15" s="1" t="s">
        <v>9</v>
      </c>
      <c r="J15" s="1" t="s">
        <v>9</v>
      </c>
    </row>
    <row r="16" spans="5:10" ht="12.75">
      <c r="E16" s="1" t="s">
        <v>6</v>
      </c>
      <c r="F16" s="1" t="s">
        <v>6</v>
      </c>
      <c r="G16" s="1" t="s">
        <v>6</v>
      </c>
      <c r="H16" s="1" t="s">
        <v>6</v>
      </c>
      <c r="I16" s="1" t="s">
        <v>10</v>
      </c>
      <c r="J16" s="1" t="s">
        <v>10</v>
      </c>
    </row>
    <row r="17" spans="2:10" ht="12.75">
      <c r="B17" t="s">
        <v>35</v>
      </c>
      <c r="C17" t="s">
        <v>36</v>
      </c>
      <c r="D17" t="s">
        <v>37</v>
      </c>
      <c r="E17" s="2">
        <f>L4</f>
        <v>103.95</v>
      </c>
      <c r="F17" s="2">
        <f>L6</f>
        <v>103.95</v>
      </c>
      <c r="G17" s="1">
        <v>2000</v>
      </c>
      <c r="H17" s="1">
        <v>3000</v>
      </c>
      <c r="I17" s="1" t="s">
        <v>11</v>
      </c>
      <c r="J17" s="1" t="s">
        <v>11</v>
      </c>
    </row>
    <row r="18" spans="1:10" ht="12.75">
      <c r="A18" s="7" t="s">
        <v>1</v>
      </c>
      <c r="B18" s="7" t="s">
        <v>2</v>
      </c>
      <c r="C18" s="7" t="s">
        <v>3</v>
      </c>
      <c r="D18" s="7" t="s">
        <v>4</v>
      </c>
      <c r="E18" s="8">
        <f>L5</f>
        <v>555.7167000000001</v>
      </c>
      <c r="F18" s="8">
        <f>L7</f>
        <v>683.6197500000002</v>
      </c>
      <c r="G18" s="9" t="s">
        <v>7</v>
      </c>
      <c r="H18" s="9" t="s">
        <v>7</v>
      </c>
      <c r="I18" s="9">
        <f>MIN(I19:I101)</f>
        <v>78.46560335021934</v>
      </c>
      <c r="J18" s="9">
        <f>MIN(J19:J101)</f>
        <v>107.14171128056859</v>
      </c>
    </row>
    <row r="19" spans="1:10" ht="12.75">
      <c r="A19" s="2">
        <v>-64.5325</v>
      </c>
      <c r="B19" s="5">
        <v>0</v>
      </c>
      <c r="C19" s="4">
        <v>0.00063656</v>
      </c>
      <c r="D19" s="4">
        <v>0.00018373</v>
      </c>
      <c r="E19" s="3">
        <f aca="true" t="shared" si="4" ref="E19:E50">-E$17-E$18*B19</f>
        <v>-103.95</v>
      </c>
      <c r="F19" s="3">
        <f aca="true" t="shared" si="5" ref="F19:F50">-F$17-F$18*$B19</f>
        <v>-103.95</v>
      </c>
      <c r="G19" s="3">
        <f aca="true" t="shared" si="6" ref="G19:G50">$F$10*D19*(6*G$17)^2/Gc</f>
        <v>70.66821407604127</v>
      </c>
      <c r="H19" s="3">
        <f aca="true" t="shared" si="7" ref="H19:H50">$F$10*$D19*(6*H$17)^2/Gc</f>
        <v>159.00348167109283</v>
      </c>
      <c r="I19" s="3">
        <f aca="true" t="shared" si="8" ref="I19:I82">H19-E19</f>
        <v>262.95348167109285</v>
      </c>
      <c r="J19" s="3">
        <f>H19-F19</f>
        <v>262.95348167109285</v>
      </c>
    </row>
    <row r="20" spans="1:10" ht="12.75">
      <c r="A20" s="2">
        <v>-63.7617</v>
      </c>
      <c r="B20" s="5">
        <v>0.00055228</v>
      </c>
      <c r="C20" s="4">
        <v>0.00081593</v>
      </c>
      <c r="D20" s="4">
        <v>0.00028882</v>
      </c>
      <c r="E20" s="3">
        <f t="shared" si="4"/>
        <v>-104.256911219076</v>
      </c>
      <c r="F20" s="3">
        <f t="shared" si="5"/>
        <v>-104.32754951553001</v>
      </c>
      <c r="G20" s="3">
        <f t="shared" si="6"/>
        <v>111.08906324194326</v>
      </c>
      <c r="H20" s="3">
        <f t="shared" si="7"/>
        <v>249.95039229437236</v>
      </c>
      <c r="I20" s="3">
        <f t="shared" si="8"/>
        <v>354.2073035134484</v>
      </c>
      <c r="J20" s="3">
        <f aca="true" t="shared" si="9" ref="J20:J83">H20-F20</f>
        <v>354.27794180990236</v>
      </c>
    </row>
    <row r="21" spans="1:10" ht="12.75">
      <c r="A21" s="2">
        <v>-62.9909</v>
      </c>
      <c r="B21" s="5">
        <v>0.00128425</v>
      </c>
      <c r="C21" s="4">
        <v>0.0010833</v>
      </c>
      <c r="D21" s="4">
        <v>0.00039656</v>
      </c>
      <c r="E21" s="3">
        <f t="shared" si="4"/>
        <v>-104.663679171975</v>
      </c>
      <c r="F21" s="3">
        <f t="shared" si="5"/>
        <v>-104.8279386639375</v>
      </c>
      <c r="G21" s="3">
        <f t="shared" si="6"/>
        <v>152.52918398734514</v>
      </c>
      <c r="H21" s="3">
        <f t="shared" si="7"/>
        <v>343.1906639715266</v>
      </c>
      <c r="I21" s="3">
        <f t="shared" si="8"/>
        <v>447.8543431435016</v>
      </c>
      <c r="J21" s="3">
        <f t="shared" si="9"/>
        <v>448.0186026354641</v>
      </c>
    </row>
    <row r="22" spans="1:10" ht="12.75">
      <c r="A22" s="2">
        <v>-61.9903</v>
      </c>
      <c r="B22" s="5">
        <v>0.0025861</v>
      </c>
      <c r="C22" s="4">
        <v>0.0015369</v>
      </c>
      <c r="D22" s="4">
        <v>0.00050327</v>
      </c>
      <c r="E22" s="3">
        <f t="shared" si="4"/>
        <v>-105.38713895787001</v>
      </c>
      <c r="F22" s="3">
        <f t="shared" si="5"/>
        <v>-105.717909035475</v>
      </c>
      <c r="G22" s="3">
        <f t="shared" si="6"/>
        <v>193.57313502448858</v>
      </c>
      <c r="H22" s="3">
        <f t="shared" si="7"/>
        <v>435.5395538050992</v>
      </c>
      <c r="I22" s="3">
        <f t="shared" si="8"/>
        <v>540.9266927629692</v>
      </c>
      <c r="J22" s="3">
        <f t="shared" si="9"/>
        <v>541.2574628405742</v>
      </c>
    </row>
    <row r="23" spans="1:10" ht="12.75">
      <c r="A23" s="2">
        <v>-60.9897</v>
      </c>
      <c r="B23" s="5">
        <v>0.00438768</v>
      </c>
      <c r="C23" s="4">
        <v>0.002077</v>
      </c>
      <c r="D23" s="4">
        <v>0.00056979</v>
      </c>
      <c r="E23" s="3">
        <f t="shared" si="4"/>
        <v>-106.388307050256</v>
      </c>
      <c r="F23" s="3">
        <f t="shared" si="5"/>
        <v>-106.94950470468001</v>
      </c>
      <c r="G23" s="3">
        <f t="shared" si="6"/>
        <v>219.15877482385866</v>
      </c>
      <c r="H23" s="3">
        <f t="shared" si="7"/>
        <v>493.107243353682</v>
      </c>
      <c r="I23" s="3">
        <f t="shared" si="8"/>
        <v>599.4955504039381</v>
      </c>
      <c r="J23" s="3">
        <f t="shared" si="9"/>
        <v>600.056748058362</v>
      </c>
    </row>
    <row r="24" spans="1:10" ht="12.75">
      <c r="A24" s="2">
        <v>-59.9892</v>
      </c>
      <c r="B24" s="5">
        <v>0.00675537</v>
      </c>
      <c r="C24" s="4">
        <v>0.0026636</v>
      </c>
      <c r="D24" s="4">
        <v>0.00059612</v>
      </c>
      <c r="E24" s="3">
        <f t="shared" si="4"/>
        <v>-107.70407192367901</v>
      </c>
      <c r="F24" s="3">
        <f t="shared" si="5"/>
        <v>-108.5681043505575</v>
      </c>
      <c r="G24" s="3">
        <f t="shared" si="6"/>
        <v>229.2861033854554</v>
      </c>
      <c r="H24" s="3">
        <f t="shared" si="7"/>
        <v>515.8937326172746</v>
      </c>
      <c r="I24" s="3">
        <f t="shared" si="8"/>
        <v>623.5978045409536</v>
      </c>
      <c r="J24" s="3">
        <f t="shared" si="9"/>
        <v>624.4618369678321</v>
      </c>
    </row>
    <row r="25" spans="1:10" ht="12.75">
      <c r="A25" s="2">
        <v>-58.9886</v>
      </c>
      <c r="B25" s="5">
        <v>0.00971782</v>
      </c>
      <c r="C25" s="4">
        <v>0.0032588</v>
      </c>
      <c r="D25" s="4">
        <v>0.0005898</v>
      </c>
      <c r="E25" s="3">
        <f t="shared" si="4"/>
        <v>-109.350354861594</v>
      </c>
      <c r="F25" s="3">
        <f t="shared" si="5"/>
        <v>-110.593293678945</v>
      </c>
      <c r="G25" s="3">
        <f t="shared" si="6"/>
        <v>226.8552368260444</v>
      </c>
      <c r="H25" s="3">
        <f t="shared" si="7"/>
        <v>510.42428285859995</v>
      </c>
      <c r="I25" s="3">
        <f t="shared" si="8"/>
        <v>619.7746377201939</v>
      </c>
      <c r="J25" s="3">
        <f t="shared" si="9"/>
        <v>621.017576537545</v>
      </c>
    </row>
    <row r="26" spans="1:10" ht="12.75">
      <c r="A26" s="2">
        <v>-57.9881</v>
      </c>
      <c r="B26" s="5">
        <v>0.0132679</v>
      </c>
      <c r="C26" s="4">
        <v>0.0038371</v>
      </c>
      <c r="D26" s="4">
        <v>0.00056255</v>
      </c>
      <c r="E26" s="3">
        <f t="shared" si="4"/>
        <v>-111.32319360393001</v>
      </c>
      <c r="F26" s="3">
        <f t="shared" si="5"/>
        <v>-113.020198481025</v>
      </c>
      <c r="G26" s="3">
        <f t="shared" si="6"/>
        <v>216.37404794250804</v>
      </c>
      <c r="H26" s="3">
        <f t="shared" si="7"/>
        <v>486.84160787064314</v>
      </c>
      <c r="I26" s="3">
        <f t="shared" si="8"/>
        <v>598.1648014745731</v>
      </c>
      <c r="J26" s="3">
        <f t="shared" si="9"/>
        <v>599.8618063516682</v>
      </c>
    </row>
    <row r="27" spans="1:10" ht="12.75">
      <c r="A27" s="2">
        <v>-56.9875</v>
      </c>
      <c r="B27" s="5">
        <v>0.01737932</v>
      </c>
      <c r="C27" s="4">
        <v>0.0043781</v>
      </c>
      <c r="D27" s="4">
        <v>0.00051505</v>
      </c>
      <c r="E27" s="3">
        <f t="shared" si="4"/>
        <v>-113.607978358644</v>
      </c>
      <c r="F27" s="3">
        <f t="shared" si="5"/>
        <v>-115.83084639357</v>
      </c>
      <c r="G27" s="3">
        <f t="shared" si="6"/>
        <v>198.104085668454</v>
      </c>
      <c r="H27" s="3">
        <f t="shared" si="7"/>
        <v>445.7341927540215</v>
      </c>
      <c r="I27" s="3">
        <f t="shared" si="8"/>
        <v>559.3421711126655</v>
      </c>
      <c r="J27" s="3">
        <f t="shared" si="9"/>
        <v>561.5650391475915</v>
      </c>
    </row>
    <row r="28" spans="1:10" ht="12.75">
      <c r="A28" s="2">
        <v>-55.9869</v>
      </c>
      <c r="B28" s="5">
        <v>0.02200484</v>
      </c>
      <c r="C28" s="4">
        <v>0.0048616</v>
      </c>
      <c r="D28" s="4">
        <v>0.0004473</v>
      </c>
      <c r="E28" s="3">
        <f t="shared" si="4"/>
        <v>-116.17845706882801</v>
      </c>
      <c r="F28" s="3">
        <f t="shared" si="5"/>
        <v>-118.99294321959</v>
      </c>
      <c r="G28" s="3">
        <f t="shared" si="6"/>
        <v>172.04535000388208</v>
      </c>
      <c r="H28" s="3">
        <f t="shared" si="7"/>
        <v>387.10203750873467</v>
      </c>
      <c r="I28" s="3">
        <f t="shared" si="8"/>
        <v>503.28049457756265</v>
      </c>
      <c r="J28" s="3">
        <f t="shared" si="9"/>
        <v>506.0949807283247</v>
      </c>
    </row>
    <row r="29" spans="1:10" ht="12.75">
      <c r="A29" s="2">
        <v>-54.9864</v>
      </c>
      <c r="B29" s="5">
        <v>0.02707691</v>
      </c>
      <c r="C29" s="4">
        <v>0.0052673</v>
      </c>
      <c r="D29" s="4">
        <v>0.00035931</v>
      </c>
      <c r="E29" s="3">
        <f t="shared" si="4"/>
        <v>-118.99709107139701</v>
      </c>
      <c r="F29" s="3">
        <f t="shared" si="5"/>
        <v>-122.4603104449725</v>
      </c>
      <c r="G29" s="3">
        <f t="shared" si="6"/>
        <v>138.20168725663956</v>
      </c>
      <c r="H29" s="3">
        <f t="shared" si="7"/>
        <v>310.95379632743897</v>
      </c>
      <c r="I29" s="3">
        <f t="shared" si="8"/>
        <v>429.95088739883596</v>
      </c>
      <c r="J29" s="3">
        <f t="shared" si="9"/>
        <v>433.41410677241146</v>
      </c>
    </row>
    <row r="30" spans="1:10" ht="12.75">
      <c r="A30" s="2">
        <v>-53.9858</v>
      </c>
      <c r="B30" s="5">
        <v>0.03250984</v>
      </c>
      <c r="C30" s="4">
        <v>0.0055749</v>
      </c>
      <c r="D30" s="4">
        <v>0.00025459</v>
      </c>
      <c r="E30" s="3">
        <f t="shared" si="4"/>
        <v>-122.01626100232801</v>
      </c>
      <c r="F30" s="3">
        <f t="shared" si="5"/>
        <v>-126.17436869334</v>
      </c>
      <c r="G30" s="3">
        <f t="shared" si="6"/>
        <v>97.92315148108281</v>
      </c>
      <c r="H30" s="3">
        <f t="shared" si="7"/>
        <v>220.3270908324363</v>
      </c>
      <c r="I30" s="3">
        <f t="shared" si="8"/>
        <v>342.34335183476435</v>
      </c>
      <c r="J30" s="3">
        <f>H30-F30</f>
        <v>346.50145952577634</v>
      </c>
    </row>
    <row r="31" spans="1:10" ht="12.75">
      <c r="A31" s="2">
        <v>-52.9852</v>
      </c>
      <c r="B31" s="5">
        <v>0.03820007</v>
      </c>
      <c r="C31" s="4">
        <v>0.0057817</v>
      </c>
      <c r="D31" s="4">
        <v>0.00016323</v>
      </c>
      <c r="E31" s="3">
        <f t="shared" si="4"/>
        <v>-125.178416840169</v>
      </c>
      <c r="F31" s="3">
        <f t="shared" si="5"/>
        <v>-130.0643223033825</v>
      </c>
      <c r="G31" s="3">
        <f t="shared" si="6"/>
        <v>62.78328298934422</v>
      </c>
      <c r="H31" s="3">
        <f t="shared" si="7"/>
        <v>141.26238672602452</v>
      </c>
      <c r="I31" s="3">
        <f t="shared" si="8"/>
        <v>266.4408035661935</v>
      </c>
      <c r="J31" s="3">
        <f t="shared" si="9"/>
        <v>271.326709029407</v>
      </c>
    </row>
    <row r="32" spans="1:10" ht="12.75">
      <c r="A32" s="2">
        <v>-51.9847</v>
      </c>
      <c r="B32" s="5">
        <v>0.04405443</v>
      </c>
      <c r="C32" s="4">
        <v>0.0059073</v>
      </c>
      <c r="D32" s="4">
        <v>9.2115E-05</v>
      </c>
      <c r="E32" s="3">
        <f t="shared" si="4"/>
        <v>-128.431782459981</v>
      </c>
      <c r="F32" s="3">
        <f t="shared" si="5"/>
        <v>-134.0664784229925</v>
      </c>
      <c r="G32" s="3">
        <f t="shared" si="6"/>
        <v>35.43026473419986</v>
      </c>
      <c r="H32" s="3">
        <f t="shared" si="7"/>
        <v>79.71809565194968</v>
      </c>
      <c r="I32" s="3">
        <f t="shared" si="8"/>
        <v>208.1498781119307</v>
      </c>
      <c r="J32" s="3">
        <f t="shared" si="9"/>
        <v>213.78457407494219</v>
      </c>
    </row>
    <row r="33" spans="1:10" ht="12.75">
      <c r="A33" s="2">
        <v>-50.9841</v>
      </c>
      <c r="B33" s="5">
        <v>0.05000202</v>
      </c>
      <c r="C33" s="4">
        <v>0.0059721</v>
      </c>
      <c r="D33" s="4">
        <v>4.1245E-05</v>
      </c>
      <c r="E33" s="3">
        <f t="shared" si="4"/>
        <v>-131.736957547734</v>
      </c>
      <c r="F33" s="3">
        <f t="shared" si="5"/>
        <v>-138.13236841189502</v>
      </c>
      <c r="G33" s="3">
        <f t="shared" si="6"/>
        <v>15.864096715649712</v>
      </c>
      <c r="H33" s="3">
        <f t="shared" si="7"/>
        <v>35.69421761021185</v>
      </c>
      <c r="I33" s="3">
        <f t="shared" si="8"/>
        <v>167.43117515794586</v>
      </c>
      <c r="J33" s="3">
        <f t="shared" si="9"/>
        <v>173.82658602210688</v>
      </c>
    </row>
    <row r="34" spans="1:10" ht="12.75">
      <c r="A34" s="2">
        <v>-49.9836</v>
      </c>
      <c r="B34" s="5">
        <v>0.05599222</v>
      </c>
      <c r="C34" s="4">
        <v>0.0059963</v>
      </c>
      <c r="D34" s="4">
        <v>1.0621E-05</v>
      </c>
      <c r="E34" s="3">
        <f t="shared" si="4"/>
        <v>-135.065811724074</v>
      </c>
      <c r="F34" s="3">
        <f t="shared" si="5"/>
        <v>-142.227387438345</v>
      </c>
      <c r="G34" s="3">
        <f t="shared" si="6"/>
        <v>4.0851635644784965</v>
      </c>
      <c r="H34" s="3">
        <f t="shared" si="7"/>
        <v>9.19161802007662</v>
      </c>
      <c r="I34" s="3">
        <f t="shared" si="8"/>
        <v>144.2574297441506</v>
      </c>
      <c r="J34" s="3">
        <f t="shared" si="9"/>
        <v>151.41900545842162</v>
      </c>
    </row>
    <row r="35" spans="1:10" ht="12.75">
      <c r="A35" s="2">
        <v>-48.983</v>
      </c>
      <c r="B35" s="5">
        <v>0.06199462</v>
      </c>
      <c r="C35" s="4">
        <v>0.0059999</v>
      </c>
      <c r="D35" s="4">
        <v>-5.239E-07</v>
      </c>
      <c r="E35" s="3">
        <f t="shared" si="4"/>
        <v>-138.40144564415402</v>
      </c>
      <c r="F35" s="3">
        <f t="shared" si="5"/>
        <v>-146.330746625745</v>
      </c>
      <c r="G35" s="3">
        <f t="shared" si="6"/>
        <v>-0.20150806811319882</v>
      </c>
      <c r="H35" s="3">
        <f t="shared" si="7"/>
        <v>-0.45339315325469737</v>
      </c>
      <c r="I35" s="3">
        <f t="shared" si="8"/>
        <v>137.94805249089933</v>
      </c>
      <c r="J35" s="3">
        <f t="shared" si="9"/>
        <v>145.8773534724903</v>
      </c>
    </row>
    <row r="36" spans="1:10" ht="12.75">
      <c r="A36" s="2">
        <v>-47.9824</v>
      </c>
      <c r="B36" s="5">
        <v>0.067997</v>
      </c>
      <c r="C36" s="4">
        <v>0.0059976</v>
      </c>
      <c r="D36" s="4">
        <v>-4.1116E-06</v>
      </c>
      <c r="E36" s="3">
        <f t="shared" si="4"/>
        <v>-141.7370684499</v>
      </c>
      <c r="F36" s="3">
        <f t="shared" si="5"/>
        <v>-150.43409214075</v>
      </c>
      <c r="G36" s="3">
        <f t="shared" si="6"/>
        <v>-1.5814479344421228</v>
      </c>
      <c r="H36" s="3">
        <f t="shared" si="7"/>
        <v>-3.5582578524947763</v>
      </c>
      <c r="I36" s="3">
        <f t="shared" si="8"/>
        <v>138.17881059740523</v>
      </c>
      <c r="J36" s="3">
        <f t="shared" si="9"/>
        <v>146.87583428825525</v>
      </c>
    </row>
    <row r="37" spans="1:10" ht="12.75">
      <c r="A37" s="2">
        <v>-46.9819</v>
      </c>
      <c r="B37" s="5">
        <v>0.07399524</v>
      </c>
      <c r="C37" s="4">
        <v>0.0059915</v>
      </c>
      <c r="D37" s="4">
        <v>-8.0221E-06</v>
      </c>
      <c r="E37" s="3">
        <f t="shared" si="4"/>
        <v>-145.07039058850802</v>
      </c>
      <c r="F37" s="3">
        <f t="shared" si="5"/>
        <v>-154.53460746999002</v>
      </c>
      <c r="G37" s="3">
        <f t="shared" si="6"/>
        <v>-3.085546618077672</v>
      </c>
      <c r="H37" s="3">
        <f t="shared" si="7"/>
        <v>-6.942479890674763</v>
      </c>
      <c r="I37" s="3">
        <f t="shared" si="8"/>
        <v>138.12791069783324</v>
      </c>
      <c r="J37" s="3">
        <f t="shared" si="9"/>
        <v>147.59212757931525</v>
      </c>
    </row>
    <row r="38" spans="1:10" ht="12.75">
      <c r="A38" s="2">
        <v>-45.9813</v>
      </c>
      <c r="B38" s="5">
        <v>0.07998541</v>
      </c>
      <c r="C38" s="4">
        <v>0.0059814</v>
      </c>
      <c r="D38" s="4">
        <v>-1.2256E-05</v>
      </c>
      <c r="E38" s="3">
        <f t="shared" si="4"/>
        <v>-148.399228093347</v>
      </c>
      <c r="F38" s="3">
        <f t="shared" si="5"/>
        <v>-158.62960598784753</v>
      </c>
      <c r="G38" s="3">
        <f t="shared" si="6"/>
        <v>-4.7140348974906745</v>
      </c>
      <c r="H38" s="3">
        <f t="shared" si="7"/>
        <v>-10.606578519354017</v>
      </c>
      <c r="I38" s="3">
        <f t="shared" si="8"/>
        <v>137.792649573993</v>
      </c>
      <c r="J38" s="3">
        <f t="shared" si="9"/>
        <v>148.02302746849352</v>
      </c>
    </row>
    <row r="39" spans="1:10" ht="12.75">
      <c r="A39" s="2">
        <v>-44.9807</v>
      </c>
      <c r="B39" s="5">
        <v>0.0859633</v>
      </c>
      <c r="C39" s="4">
        <v>0.0059669</v>
      </c>
      <c r="D39" s="4">
        <v>-1.6812E-05</v>
      </c>
      <c r="E39" s="3">
        <f t="shared" si="4"/>
        <v>-151.72124139711002</v>
      </c>
      <c r="F39" s="3">
        <f t="shared" si="5"/>
        <v>-162.71620965517502</v>
      </c>
      <c r="G39" s="3">
        <f t="shared" si="6"/>
        <v>-6.466412752661001</v>
      </c>
      <c r="H39" s="3">
        <f t="shared" si="7"/>
        <v>-14.549428693487252</v>
      </c>
      <c r="I39" s="3">
        <f t="shared" si="8"/>
        <v>137.17181270362278</v>
      </c>
      <c r="J39" s="3">
        <f t="shared" si="9"/>
        <v>148.16678096168778</v>
      </c>
    </row>
    <row r="40" spans="1:10" ht="12.75">
      <c r="A40" s="2">
        <v>-43.9802</v>
      </c>
      <c r="B40" s="5">
        <v>0.09192437</v>
      </c>
      <c r="C40" s="4">
        <v>0.0059477</v>
      </c>
      <c r="D40" s="4">
        <v>-2.1691E-05</v>
      </c>
      <c r="E40" s="3">
        <f t="shared" si="4"/>
        <v>-155.03390754597902</v>
      </c>
      <c r="F40" s="3">
        <f t="shared" si="5"/>
        <v>-166.79131483830753</v>
      </c>
      <c r="G40" s="3">
        <f t="shared" si="6"/>
        <v>-8.343026351294894</v>
      </c>
      <c r="H40" s="3">
        <f t="shared" si="7"/>
        <v>-18.77180929041351</v>
      </c>
      <c r="I40" s="3">
        <f t="shared" si="8"/>
        <v>136.26209825556552</v>
      </c>
      <c r="J40" s="3">
        <f t="shared" si="9"/>
        <v>148.01950554789403</v>
      </c>
    </row>
    <row r="41" spans="1:10" ht="12.75">
      <c r="A41" s="2">
        <v>-42.9796</v>
      </c>
      <c r="B41" s="5">
        <v>0.09786364</v>
      </c>
      <c r="C41" s="4">
        <v>0.0059234</v>
      </c>
      <c r="D41" s="4">
        <v>-2.6893E-05</v>
      </c>
      <c r="E41" s="3">
        <f t="shared" si="4"/>
        <v>-158.334459070788</v>
      </c>
      <c r="F41" s="3">
        <f t="shared" si="5"/>
        <v>-170.85151711089003</v>
      </c>
      <c r="G41" s="3">
        <f t="shared" si="6"/>
        <v>-10.343875693392357</v>
      </c>
      <c r="H41" s="3">
        <f t="shared" si="7"/>
        <v>-23.273720310132806</v>
      </c>
      <c r="I41" s="3">
        <f t="shared" si="8"/>
        <v>135.0607387606552</v>
      </c>
      <c r="J41" s="3">
        <f t="shared" si="9"/>
        <v>147.57779680075723</v>
      </c>
    </row>
    <row r="42" spans="1:10" ht="12.75">
      <c r="A42" s="2">
        <v>-41.9791</v>
      </c>
      <c r="B42" s="5">
        <v>0.10377598</v>
      </c>
      <c r="C42" s="4">
        <v>0.0058937</v>
      </c>
      <c r="D42" s="4">
        <v>-3.2417E-05</v>
      </c>
      <c r="E42" s="3">
        <f t="shared" si="4"/>
        <v>-161.62004514486603</v>
      </c>
      <c r="F42" s="3">
        <f t="shared" si="5"/>
        <v>-174.89330950360502</v>
      </c>
      <c r="G42" s="3">
        <f t="shared" si="6"/>
        <v>-12.468576148168667</v>
      </c>
      <c r="H42" s="3">
        <f t="shared" si="7"/>
        <v>-28.054296333379504</v>
      </c>
      <c r="I42" s="3">
        <f t="shared" si="8"/>
        <v>133.56574881148651</v>
      </c>
      <c r="J42" s="3">
        <f t="shared" si="9"/>
        <v>146.8390131702255</v>
      </c>
    </row>
    <row r="43" spans="1:10" ht="12.75">
      <c r="A43" s="2">
        <v>-40.9785</v>
      </c>
      <c r="B43" s="5">
        <v>0.10965577</v>
      </c>
      <c r="C43" s="4">
        <v>0.0058584</v>
      </c>
      <c r="D43" s="4">
        <v>-3.8265E-05</v>
      </c>
      <c r="E43" s="3">
        <f t="shared" si="4"/>
        <v>-164.88754264035902</v>
      </c>
      <c r="F43" s="3">
        <f t="shared" si="5"/>
        <v>-178.91285007345752</v>
      </c>
      <c r="G43" s="3">
        <f t="shared" si="6"/>
        <v>-14.717896977193266</v>
      </c>
      <c r="H43" s="3">
        <f t="shared" si="7"/>
        <v>-33.115268198684845</v>
      </c>
      <c r="I43" s="3">
        <f t="shared" si="8"/>
        <v>131.77227444167417</v>
      </c>
      <c r="J43" s="3">
        <f t="shared" si="9"/>
        <v>145.79758187477267</v>
      </c>
    </row>
    <row r="44" spans="1:10" ht="12.75">
      <c r="A44" s="2">
        <v>-39.9779</v>
      </c>
      <c r="B44" s="5">
        <v>0.1154973</v>
      </c>
      <c r="C44" s="4">
        <v>0.005817</v>
      </c>
      <c r="D44" s="4">
        <v>-4.4435E-05</v>
      </c>
      <c r="E44" s="3">
        <f t="shared" si="4"/>
        <v>-168.13377841491</v>
      </c>
      <c r="F44" s="3">
        <f t="shared" si="5"/>
        <v>-182.90623535167504</v>
      </c>
      <c r="G44" s="3">
        <f t="shared" si="6"/>
        <v>-17.091068918896713</v>
      </c>
      <c r="H44" s="3">
        <f t="shared" si="7"/>
        <v>-38.45490506751761</v>
      </c>
      <c r="I44" s="3">
        <f t="shared" si="8"/>
        <v>129.6788733473924</v>
      </c>
      <c r="J44" s="3">
        <f t="shared" si="9"/>
        <v>144.45133028415742</v>
      </c>
    </row>
    <row r="45" spans="1:10" ht="12.75">
      <c r="A45" s="2">
        <v>-38.9774</v>
      </c>
      <c r="B45" s="5">
        <v>0.12129436</v>
      </c>
      <c r="C45" s="4">
        <v>0.0057694</v>
      </c>
      <c r="D45" s="4">
        <v>-5.0929E-05</v>
      </c>
      <c r="E45" s="3">
        <f t="shared" si="4"/>
        <v>-171.355301467812</v>
      </c>
      <c r="F45" s="3">
        <f t="shared" si="5"/>
        <v>-186.86922005961003</v>
      </c>
      <c r="G45" s="3">
        <f t="shared" si="6"/>
        <v>-19.588861234848448</v>
      </c>
      <c r="H45" s="3">
        <f t="shared" si="7"/>
        <v>-44.07493777840901</v>
      </c>
      <c r="I45" s="3">
        <f t="shared" si="8"/>
        <v>127.280363689403</v>
      </c>
      <c r="J45" s="3">
        <f t="shared" si="9"/>
        <v>142.79428228120102</v>
      </c>
    </row>
    <row r="46" spans="1:10" ht="12.75">
      <c r="A46" s="2">
        <v>-37.9768</v>
      </c>
      <c r="B46" s="5">
        <v>0.12704034</v>
      </c>
      <c r="C46" s="4">
        <v>0.005715</v>
      </c>
      <c r="D46" s="4">
        <v>-5.7745E-05</v>
      </c>
      <c r="E46" s="3">
        <f t="shared" si="4"/>
        <v>-174.548438511678</v>
      </c>
      <c r="F46" s="3">
        <f t="shared" si="5"/>
        <v>-190.79728547071502</v>
      </c>
      <c r="G46" s="3">
        <f t="shared" si="6"/>
        <v>-22.210504663479032</v>
      </c>
      <c r="H46" s="3">
        <f t="shared" si="7"/>
        <v>-49.973635492827825</v>
      </c>
      <c r="I46" s="3">
        <f t="shared" si="8"/>
        <v>124.57480301885018</v>
      </c>
      <c r="J46" s="3">
        <f t="shared" si="9"/>
        <v>140.82364997788721</v>
      </c>
    </row>
    <row r="47" spans="1:10" ht="12.75">
      <c r="A47" s="2">
        <v>-36.9762</v>
      </c>
      <c r="B47" s="5">
        <v>0.13272858</v>
      </c>
      <c r="C47" s="4">
        <v>0.0056537</v>
      </c>
      <c r="D47" s="4">
        <v>-6.4884E-05</v>
      </c>
      <c r="E47" s="3">
        <f t="shared" si="4"/>
        <v>-177.709488473286</v>
      </c>
      <c r="F47" s="3">
        <f t="shared" si="5"/>
        <v>-194.68587867745504</v>
      </c>
      <c r="G47" s="3">
        <f t="shared" si="6"/>
        <v>-24.95638383557318</v>
      </c>
      <c r="H47" s="3">
        <f t="shared" si="7"/>
        <v>-56.151863630039664</v>
      </c>
      <c r="I47" s="3">
        <f t="shared" si="8"/>
        <v>121.55762484324634</v>
      </c>
      <c r="J47" s="3">
        <f t="shared" si="9"/>
        <v>138.53401504741538</v>
      </c>
    </row>
    <row r="48" spans="1:10" ht="12.75">
      <c r="A48" s="2">
        <v>-35.9757</v>
      </c>
      <c r="B48" s="5">
        <v>0.13835174</v>
      </c>
      <c r="C48" s="4">
        <v>0.0055851</v>
      </c>
      <c r="D48" s="4">
        <v>-7.2345E-05</v>
      </c>
      <c r="E48" s="3">
        <f t="shared" si="4"/>
        <v>-180.83437239205801</v>
      </c>
      <c r="F48" s="3">
        <f t="shared" si="5"/>
        <v>-198.52998191086505</v>
      </c>
      <c r="G48" s="3">
        <f t="shared" si="6"/>
        <v>-27.826114120346187</v>
      </c>
      <c r="H48" s="3">
        <f t="shared" si="7"/>
        <v>-62.60875677077892</v>
      </c>
      <c r="I48" s="3">
        <f t="shared" si="8"/>
        <v>118.2256156212791</v>
      </c>
      <c r="J48" s="3">
        <f t="shared" si="9"/>
        <v>135.92122514008614</v>
      </c>
    </row>
    <row r="49" spans="1:10" ht="12.75">
      <c r="A49" s="2">
        <v>-34.9751</v>
      </c>
      <c r="B49" s="5">
        <v>0.14390256</v>
      </c>
      <c r="C49" s="4">
        <v>0.0055088</v>
      </c>
      <c r="D49" s="4">
        <v>-8.013E-05</v>
      </c>
      <c r="E49" s="3">
        <f t="shared" si="4"/>
        <v>-183.91905576475202</v>
      </c>
      <c r="F49" s="3">
        <f t="shared" si="5"/>
        <v>-202.32463209156003</v>
      </c>
      <c r="G49" s="3">
        <f t="shared" si="6"/>
        <v>-30.82046477936747</v>
      </c>
      <c r="H49" s="3">
        <f t="shared" si="7"/>
        <v>-69.34604575357682</v>
      </c>
      <c r="I49" s="3">
        <f t="shared" si="8"/>
        <v>114.5730100111752</v>
      </c>
      <c r="J49" s="3">
        <f t="shared" si="9"/>
        <v>132.97858633798322</v>
      </c>
    </row>
    <row r="50" spans="1:10" ht="12.75">
      <c r="A50" s="2">
        <v>-33.9746</v>
      </c>
      <c r="B50" s="5">
        <v>0.14937315</v>
      </c>
      <c r="C50" s="4">
        <v>0.0054247</v>
      </c>
      <c r="D50" s="4">
        <v>-8.8003E-05</v>
      </c>
      <c r="E50" s="3">
        <f t="shared" si="4"/>
        <v>-186.95915398660503</v>
      </c>
      <c r="F50" s="3">
        <f t="shared" si="5"/>
        <v>-206.06443545971254</v>
      </c>
      <c r="G50" s="3">
        <f t="shared" si="6"/>
        <v>-33.84866294744385</v>
      </c>
      <c r="H50" s="3">
        <f t="shared" si="7"/>
        <v>-76.15949163174866</v>
      </c>
      <c r="I50" s="3">
        <f t="shared" si="8"/>
        <v>110.79966235485637</v>
      </c>
      <c r="J50" s="3">
        <f t="shared" si="9"/>
        <v>129.90494382796388</v>
      </c>
    </row>
    <row r="51" spans="1:10" ht="12.75">
      <c r="A51" s="2">
        <v>-32.974</v>
      </c>
      <c r="B51" s="5">
        <v>0.15475577</v>
      </c>
      <c r="C51" s="4">
        <v>0.0053329</v>
      </c>
      <c r="D51" s="4">
        <v>-9.5582E-05</v>
      </c>
      <c r="E51" s="3">
        <f aca="true" t="shared" si="10" ref="E51:E82">-E$17-E$18*B51</f>
        <v>-189.95036581035902</v>
      </c>
      <c r="F51" s="3">
        <f aca="true" t="shared" si="11" ref="F51:F82">-F$17-F$18*$B51</f>
        <v>-209.7441007984575</v>
      </c>
      <c r="G51" s="3">
        <f aca="true" t="shared" si="12" ref="G51:G82">$F$10*D51*(6*G$17)^2/Gc</f>
        <v>-36.76377966481345</v>
      </c>
      <c r="H51" s="3">
        <f aca="true" t="shared" si="13" ref="H51:H82">$F$10*$D51*(6*H$17)^2/Gc</f>
        <v>-82.71850424583026</v>
      </c>
      <c r="I51" s="3">
        <f t="shared" si="8"/>
        <v>107.23186156452876</v>
      </c>
      <c r="J51" s="3">
        <f t="shared" si="9"/>
        <v>127.02559655262725</v>
      </c>
    </row>
    <row r="52" spans="1:10" ht="12.75">
      <c r="A52" s="2">
        <v>-31.9734</v>
      </c>
      <c r="B52" s="5">
        <v>0.16004268</v>
      </c>
      <c r="C52" s="4">
        <v>0.0052336</v>
      </c>
      <c r="D52" s="4">
        <v>-0.00010284</v>
      </c>
      <c r="E52" s="3">
        <f t="shared" si="10"/>
        <v>-192.888389988756</v>
      </c>
      <c r="F52" s="3">
        <f t="shared" si="11"/>
        <v>-213.35833689093005</v>
      </c>
      <c r="G52" s="3">
        <f t="shared" si="12"/>
        <v>-39.55542990028892</v>
      </c>
      <c r="H52" s="3">
        <f t="shared" si="13"/>
        <v>-88.99971727565007</v>
      </c>
      <c r="I52" s="3">
        <f t="shared" si="8"/>
        <v>103.88867271310592</v>
      </c>
      <c r="J52" s="3">
        <f t="shared" si="9"/>
        <v>124.35861961527998</v>
      </c>
    </row>
    <row r="53" spans="1:10" ht="12.75">
      <c r="A53" s="2">
        <v>-30.9729</v>
      </c>
      <c r="B53" s="5">
        <v>0.16522667</v>
      </c>
      <c r="C53" s="4">
        <v>0.0051272</v>
      </c>
      <c r="D53" s="4">
        <v>-0.00010977</v>
      </c>
      <c r="E53" s="3">
        <f t="shared" si="10"/>
        <v>-195.76921980438902</v>
      </c>
      <c r="F53" s="3">
        <f t="shared" si="11"/>
        <v>-216.90221483873253</v>
      </c>
      <c r="G53" s="3">
        <f t="shared" si="12"/>
        <v>-42.22092123837723</v>
      </c>
      <c r="H53" s="3">
        <f t="shared" si="13"/>
        <v>-94.99707278634877</v>
      </c>
      <c r="I53" s="3">
        <f t="shared" si="8"/>
        <v>100.77214701804026</v>
      </c>
      <c r="J53" s="3">
        <f t="shared" si="9"/>
        <v>121.90514205238377</v>
      </c>
    </row>
    <row r="54" spans="1:10" ht="12.75">
      <c r="A54" s="2">
        <v>-29.9723</v>
      </c>
      <c r="B54" s="5">
        <v>0.17030094</v>
      </c>
      <c r="C54" s="4">
        <v>0.005014</v>
      </c>
      <c r="D54" s="4">
        <v>-0.00011638</v>
      </c>
      <c r="E54" s="3">
        <f t="shared" si="10"/>
        <v>-198.589076383698</v>
      </c>
      <c r="F54" s="3">
        <f t="shared" si="11"/>
        <v>-220.37108602756504</v>
      </c>
      <c r="G54" s="3">
        <f t="shared" si="12"/>
        <v>-44.763330725356134</v>
      </c>
      <c r="H54" s="3">
        <f t="shared" si="13"/>
        <v>-100.71749413205129</v>
      </c>
      <c r="I54" s="3">
        <f t="shared" si="8"/>
        <v>97.87158225164671</v>
      </c>
      <c r="J54" s="3">
        <f t="shared" si="9"/>
        <v>119.65359189551376</v>
      </c>
    </row>
    <row r="55" spans="1:10" ht="12.75">
      <c r="A55" s="2">
        <v>-28.9717</v>
      </c>
      <c r="B55" s="5">
        <v>0.17525866</v>
      </c>
      <c r="C55" s="4">
        <v>0.0048944</v>
      </c>
      <c r="D55" s="4">
        <v>-0.00012267</v>
      </c>
      <c r="E55" s="3">
        <f t="shared" si="10"/>
        <v>-201.34416418162203</v>
      </c>
      <c r="F55" s="3">
        <f t="shared" si="11"/>
        <v>-223.76028133453502</v>
      </c>
      <c r="G55" s="3">
        <f t="shared" si="12"/>
        <v>-47.18265836122561</v>
      </c>
      <c r="H55" s="3">
        <f t="shared" si="13"/>
        <v>-106.16098131275763</v>
      </c>
      <c r="I55" s="3">
        <f t="shared" si="8"/>
        <v>95.1831828688644</v>
      </c>
      <c r="J55" s="3">
        <f t="shared" si="9"/>
        <v>117.5993000217774</v>
      </c>
    </row>
    <row r="56" spans="1:10" ht="12.75">
      <c r="A56" s="2">
        <v>-27.9712</v>
      </c>
      <c r="B56" s="5">
        <v>0.18009369</v>
      </c>
      <c r="C56" s="4">
        <v>0.0047687</v>
      </c>
      <c r="D56" s="4">
        <v>-0.00012863</v>
      </c>
      <c r="E56" s="3">
        <f t="shared" si="10"/>
        <v>-204.031071097623</v>
      </c>
      <c r="F56" s="3">
        <f t="shared" si="11"/>
        <v>-227.06560333437756</v>
      </c>
      <c r="G56" s="3">
        <f t="shared" si="12"/>
        <v>-49.475057838138504</v>
      </c>
      <c r="H56" s="3">
        <f t="shared" si="13"/>
        <v>-111.31888013581163</v>
      </c>
      <c r="I56" s="3">
        <f t="shared" si="8"/>
        <v>92.71219096181137</v>
      </c>
      <c r="J56" s="3">
        <f t="shared" si="9"/>
        <v>115.74672319856593</v>
      </c>
    </row>
    <row r="57" spans="1:10" ht="12.75">
      <c r="A57" s="2">
        <v>-26.9706</v>
      </c>
      <c r="B57" s="5">
        <v>0.18480001</v>
      </c>
      <c r="C57" s="4">
        <v>0.0046371</v>
      </c>
      <c r="D57" s="4">
        <v>-0.00013427</v>
      </c>
      <c r="E57" s="3">
        <f t="shared" si="10"/>
        <v>-206.646451717167</v>
      </c>
      <c r="F57" s="3">
        <f t="shared" si="11"/>
        <v>-230.28293663619752</v>
      </c>
      <c r="G57" s="3">
        <f t="shared" si="12"/>
        <v>-51.644375463941984</v>
      </c>
      <c r="H57" s="3">
        <f t="shared" si="13"/>
        <v>-116.19984479386945</v>
      </c>
      <c r="I57" s="3">
        <f t="shared" si="8"/>
        <v>90.44660692329755</v>
      </c>
      <c r="J57" s="3">
        <f t="shared" si="9"/>
        <v>114.08309184232807</v>
      </c>
    </row>
    <row r="58" spans="1:10" ht="12.75">
      <c r="A58" s="2">
        <v>-25.9701</v>
      </c>
      <c r="B58" s="5">
        <v>0.18937201</v>
      </c>
      <c r="C58" s="4">
        <v>0.0045001</v>
      </c>
      <c r="D58" s="4">
        <v>-0.00013959</v>
      </c>
      <c r="E58" s="3">
        <f t="shared" si="10"/>
        <v>-209.18718846956702</v>
      </c>
      <c r="F58" s="3">
        <f t="shared" si="11"/>
        <v>-233.40844613319751</v>
      </c>
      <c r="G58" s="3">
        <f t="shared" si="12"/>
        <v>-53.69061123863604</v>
      </c>
      <c r="H58" s="3">
        <f t="shared" si="13"/>
        <v>-120.80387528693109</v>
      </c>
      <c r="I58" s="3">
        <f t="shared" si="8"/>
        <v>88.38331318263593</v>
      </c>
      <c r="J58" s="3">
        <f t="shared" si="9"/>
        <v>112.60457084626643</v>
      </c>
    </row>
    <row r="59" spans="1:10" ht="12.75">
      <c r="A59" s="2">
        <v>-24.9695</v>
      </c>
      <c r="B59" s="5">
        <v>0.19380428</v>
      </c>
      <c r="C59" s="4">
        <v>0.0043579</v>
      </c>
      <c r="D59" s="4">
        <v>-0.00014459</v>
      </c>
      <c r="E59" s="3">
        <f t="shared" si="10"/>
        <v>-211.650274927476</v>
      </c>
      <c r="F59" s="3">
        <f t="shared" si="11"/>
        <v>-236.43843344253003</v>
      </c>
      <c r="G59" s="3">
        <f t="shared" si="12"/>
        <v>-55.61376516222068</v>
      </c>
      <c r="H59" s="3">
        <f t="shared" si="13"/>
        <v>-125.13097161499654</v>
      </c>
      <c r="I59" s="3">
        <f t="shared" si="8"/>
        <v>86.51930331247947</v>
      </c>
      <c r="J59" s="3">
        <f t="shared" si="9"/>
        <v>111.30746182753349</v>
      </c>
    </row>
    <row r="60" spans="1:10" ht="12.75">
      <c r="A60" s="2">
        <v>-23.9689</v>
      </c>
      <c r="B60" s="5">
        <v>0.19809189</v>
      </c>
      <c r="C60" s="4">
        <v>0.0042109</v>
      </c>
      <c r="D60" s="4">
        <v>-0.00014926</v>
      </c>
      <c r="E60" s="3">
        <f t="shared" si="10"/>
        <v>-214.03297140756302</v>
      </c>
      <c r="F60" s="3">
        <f t="shared" si="11"/>
        <v>-239.36952831882752</v>
      </c>
      <c r="G60" s="3">
        <f t="shared" si="12"/>
        <v>-57.40999092684873</v>
      </c>
      <c r="H60" s="3">
        <f t="shared" si="13"/>
        <v>-129.17247958540963</v>
      </c>
      <c r="I60" s="3">
        <f t="shared" si="8"/>
        <v>84.86049182215339</v>
      </c>
      <c r="J60" s="3">
        <f t="shared" si="9"/>
        <v>110.19704873341789</v>
      </c>
    </row>
    <row r="61" spans="1:10" ht="12.75">
      <c r="A61" s="2">
        <v>-22.9684</v>
      </c>
      <c r="B61" s="5">
        <v>0.20223017</v>
      </c>
      <c r="C61" s="4">
        <v>0.0040594</v>
      </c>
      <c r="D61" s="4">
        <v>-0.00015361</v>
      </c>
      <c r="E61" s="3">
        <f t="shared" si="10"/>
        <v>-216.33268271283902</v>
      </c>
      <c r="F61" s="3">
        <f t="shared" si="11"/>
        <v>-242.19853825785754</v>
      </c>
      <c r="G61" s="3">
        <f t="shared" si="12"/>
        <v>-59.08313484036737</v>
      </c>
      <c r="H61" s="3">
        <f t="shared" si="13"/>
        <v>-132.93705339082658</v>
      </c>
      <c r="I61" s="3">
        <f t="shared" si="8"/>
        <v>83.39562932201244</v>
      </c>
      <c r="J61" s="3">
        <f t="shared" si="9"/>
        <v>109.26148486703096</v>
      </c>
    </row>
    <row r="62" spans="1:10" ht="12.75">
      <c r="A62" s="2">
        <v>-21.9678</v>
      </c>
      <c r="B62" s="5">
        <v>0.20621467</v>
      </c>
      <c r="C62" s="4">
        <v>0.0039036</v>
      </c>
      <c r="D62" s="4">
        <v>-0.00015764</v>
      </c>
      <c r="E62" s="3">
        <f t="shared" si="10"/>
        <v>-218.546935903989</v>
      </c>
      <c r="F62" s="3">
        <f t="shared" si="11"/>
        <v>-244.92242115173252</v>
      </c>
      <c r="G62" s="3">
        <f t="shared" si="12"/>
        <v>-60.63319690277659</v>
      </c>
      <c r="H62" s="3">
        <f t="shared" si="13"/>
        <v>-136.42469303124733</v>
      </c>
      <c r="I62" s="3">
        <f t="shared" si="8"/>
        <v>82.12224287274168</v>
      </c>
      <c r="J62" s="3">
        <f t="shared" si="9"/>
        <v>108.49772812048519</v>
      </c>
    </row>
    <row r="63" spans="1:10" ht="12.75">
      <c r="A63" s="2">
        <v>-20.9672</v>
      </c>
      <c r="B63" s="5">
        <v>0.21004107</v>
      </c>
      <c r="C63" s="4">
        <v>0.003744</v>
      </c>
      <c r="D63" s="4">
        <v>-0.00016134</v>
      </c>
      <c r="E63" s="3">
        <f t="shared" si="10"/>
        <v>-220.673330284869</v>
      </c>
      <c r="F63" s="3">
        <f t="shared" si="11"/>
        <v>-247.53822376313252</v>
      </c>
      <c r="G63" s="3">
        <f t="shared" si="12"/>
        <v>-62.056330806229234</v>
      </c>
      <c r="H63" s="3">
        <f t="shared" si="13"/>
        <v>-139.62674431401578</v>
      </c>
      <c r="I63" s="3">
        <f t="shared" si="8"/>
        <v>81.04658597085322</v>
      </c>
      <c r="J63" s="3">
        <f t="shared" si="9"/>
        <v>107.91147944911674</v>
      </c>
    </row>
    <row r="64" spans="1:10" ht="12.75">
      <c r="A64" s="2">
        <v>-19.9667</v>
      </c>
      <c r="B64" s="5">
        <v>0.21370543</v>
      </c>
      <c r="C64" s="4">
        <v>0.0035809</v>
      </c>
      <c r="D64" s="4">
        <v>-0.00016472</v>
      </c>
      <c r="E64" s="3">
        <f t="shared" si="10"/>
        <v>-222.709676331681</v>
      </c>
      <c r="F64" s="3">
        <f t="shared" si="11"/>
        <v>-250.04325263024253</v>
      </c>
      <c r="G64" s="3">
        <f t="shared" si="12"/>
        <v>-63.35638285857246</v>
      </c>
      <c r="H64" s="3">
        <f t="shared" si="13"/>
        <v>-142.551861431788</v>
      </c>
      <c r="I64" s="3">
        <f t="shared" si="8"/>
        <v>80.157814899893</v>
      </c>
      <c r="J64" s="3">
        <f t="shared" si="9"/>
        <v>107.49139119845452</v>
      </c>
    </row>
    <row r="65" spans="1:10" ht="12.75">
      <c r="A65" s="2">
        <v>-18.9661</v>
      </c>
      <c r="B65" s="5">
        <v>0.21720482</v>
      </c>
      <c r="C65" s="4">
        <v>0.0034145</v>
      </c>
      <c r="D65" s="4">
        <v>-0.00016778</v>
      </c>
      <c r="E65" s="3">
        <f t="shared" si="10"/>
        <v>-224.65434579449402</v>
      </c>
      <c r="F65" s="3">
        <f t="shared" si="11"/>
        <v>-252.435504747195</v>
      </c>
      <c r="G65" s="3">
        <f t="shared" si="12"/>
        <v>-64.53335305980625</v>
      </c>
      <c r="H65" s="3">
        <f t="shared" si="13"/>
        <v>-145.20004438456405</v>
      </c>
      <c r="I65" s="3">
        <f t="shared" si="8"/>
        <v>79.45430140992997</v>
      </c>
      <c r="J65" s="3">
        <f t="shared" si="9"/>
        <v>107.23546036263096</v>
      </c>
    </row>
    <row r="66" spans="1:10" ht="12.75">
      <c r="A66" s="2">
        <v>-17.9656</v>
      </c>
      <c r="B66" s="5">
        <v>0.22053635</v>
      </c>
      <c r="C66" s="4">
        <v>0.0032452</v>
      </c>
      <c r="D66" s="4">
        <v>-0.00017052</v>
      </c>
      <c r="E66" s="3">
        <f t="shared" si="10"/>
        <v>-226.50573265204503</v>
      </c>
      <c r="F66" s="3">
        <f t="shared" si="11"/>
        <v>-254.71300445291251</v>
      </c>
      <c r="G66" s="3">
        <f t="shared" si="12"/>
        <v>-65.58724140993063</v>
      </c>
      <c r="H66" s="3">
        <f t="shared" si="13"/>
        <v>-147.57129317234393</v>
      </c>
      <c r="I66" s="3">
        <f t="shared" si="8"/>
        <v>78.9344394797011</v>
      </c>
      <c r="J66" s="3">
        <f t="shared" si="9"/>
        <v>107.14171128056859</v>
      </c>
    </row>
    <row r="67" spans="1:10" ht="12.75">
      <c r="A67" s="2">
        <v>-16.965</v>
      </c>
      <c r="B67" s="5">
        <v>0.22369721</v>
      </c>
      <c r="C67" s="4">
        <v>0.0030734</v>
      </c>
      <c r="D67" s="4">
        <v>-0.00017293</v>
      </c>
      <c r="E67" s="3">
        <f t="shared" si="10"/>
        <v>-228.26227534040703</v>
      </c>
      <c r="F67" s="3">
        <f t="shared" si="11"/>
        <v>-256.87383077589755</v>
      </c>
      <c r="G67" s="3">
        <f t="shared" si="12"/>
        <v>-66.51420160109843</v>
      </c>
      <c r="H67" s="3">
        <f t="shared" si="13"/>
        <v>-149.65695360247148</v>
      </c>
      <c r="I67" s="3">
        <f t="shared" si="8"/>
        <v>78.60532173793555</v>
      </c>
      <c r="J67" s="3">
        <f t="shared" si="9"/>
        <v>107.21687717342607</v>
      </c>
    </row>
    <row r="68" spans="1:10" ht="12.75">
      <c r="A68" s="2">
        <v>-15.9644</v>
      </c>
      <c r="B68" s="5">
        <v>0.22668498</v>
      </c>
      <c r="C68" s="4">
        <v>0.0028993</v>
      </c>
      <c r="D68" s="4">
        <v>-0.00017501</v>
      </c>
      <c r="E68" s="3">
        <f t="shared" si="10"/>
        <v>-229.92262902516603</v>
      </c>
      <c r="F68" s="3">
        <f t="shared" si="11"/>
        <v>-258.91632935635505</v>
      </c>
      <c r="G68" s="3">
        <f t="shared" si="12"/>
        <v>-67.31423363330964</v>
      </c>
      <c r="H68" s="3">
        <f t="shared" si="13"/>
        <v>-151.4570256749467</v>
      </c>
      <c r="I68" s="3">
        <f t="shared" si="8"/>
        <v>78.46560335021934</v>
      </c>
      <c r="J68" s="3">
        <f t="shared" si="9"/>
        <v>107.45930368140836</v>
      </c>
    </row>
    <row r="69" spans="1:10" ht="12.75">
      <c r="A69" s="2">
        <v>-14.9639</v>
      </c>
      <c r="B69" s="5">
        <v>0.22949754</v>
      </c>
      <c r="C69" s="4">
        <v>0.0027232</v>
      </c>
      <c r="D69" s="4">
        <v>-0.00017678</v>
      </c>
      <c r="E69" s="3">
        <f t="shared" si="10"/>
        <v>-231.48561558691802</v>
      </c>
      <c r="F69" s="3">
        <f t="shared" si="11"/>
        <v>-260.83905092041505</v>
      </c>
      <c r="G69" s="3">
        <f t="shared" si="12"/>
        <v>-67.99503012225861</v>
      </c>
      <c r="H69" s="3">
        <f t="shared" si="13"/>
        <v>-152.98881777508188</v>
      </c>
      <c r="I69" s="3">
        <f t="shared" si="8"/>
        <v>78.49679781183613</v>
      </c>
      <c r="J69" s="3">
        <f t="shared" si="9"/>
        <v>107.85023314533316</v>
      </c>
    </row>
    <row r="70" spans="1:10" ht="12.75">
      <c r="A70" s="2">
        <v>-13.9633</v>
      </c>
      <c r="B70" s="5">
        <v>0.23213327</v>
      </c>
      <c r="C70" s="4">
        <v>0.0025456</v>
      </c>
      <c r="D70" s="4">
        <v>-0.00017822</v>
      </c>
      <c r="E70" s="3">
        <f t="shared" si="10"/>
        <v>-232.950334764609</v>
      </c>
      <c r="F70" s="3">
        <f t="shared" si="11"/>
        <v>-262.64088800408257</v>
      </c>
      <c r="G70" s="3">
        <f t="shared" si="12"/>
        <v>-68.54889845225098</v>
      </c>
      <c r="H70" s="3">
        <f t="shared" si="13"/>
        <v>-154.23502151756472</v>
      </c>
      <c r="I70" s="3">
        <f t="shared" si="8"/>
        <v>78.71531324704429</v>
      </c>
      <c r="J70" s="3">
        <f t="shared" si="9"/>
        <v>108.40586648651785</v>
      </c>
    </row>
    <row r="71" spans="1:10" ht="12.75">
      <c r="A71" s="2">
        <v>-12.9627</v>
      </c>
      <c r="B71" s="5">
        <v>0.23459056</v>
      </c>
      <c r="C71" s="4">
        <v>0.0023667</v>
      </c>
      <c r="D71" s="4">
        <v>-0.00017934</v>
      </c>
      <c r="E71" s="3">
        <f t="shared" si="10"/>
        <v>-234.315891854352</v>
      </c>
      <c r="F71" s="3">
        <f t="shared" si="11"/>
        <v>-264.3207399795601</v>
      </c>
      <c r="G71" s="3">
        <f t="shared" si="12"/>
        <v>-68.97968493113395</v>
      </c>
      <c r="H71" s="3">
        <f t="shared" si="13"/>
        <v>-155.2042910950514</v>
      </c>
      <c r="I71" s="3">
        <f t="shared" si="8"/>
        <v>79.11160075930061</v>
      </c>
      <c r="J71" s="3">
        <f t="shared" si="9"/>
        <v>109.11644888450869</v>
      </c>
    </row>
    <row r="72" spans="1:10" ht="12.75">
      <c r="A72" s="2">
        <v>-11.9622</v>
      </c>
      <c r="B72" s="5">
        <v>0.23686869</v>
      </c>
      <c r="C72" s="4">
        <v>0.0021868</v>
      </c>
      <c r="D72" s="4">
        <v>-0.00018015</v>
      </c>
      <c r="E72" s="3">
        <f t="shared" si="10"/>
        <v>-235.58188674012302</v>
      </c>
      <c r="F72" s="3">
        <f t="shared" si="11"/>
        <v>-265.87811464062753</v>
      </c>
      <c r="G72" s="3">
        <f t="shared" si="12"/>
        <v>-69.29123586675465</v>
      </c>
      <c r="H72" s="3">
        <f t="shared" si="13"/>
        <v>-155.90528070019798</v>
      </c>
      <c r="I72" s="3">
        <f t="shared" si="8"/>
        <v>79.67660603992505</v>
      </c>
      <c r="J72" s="3">
        <f t="shared" si="9"/>
        <v>109.97283394042955</v>
      </c>
    </row>
    <row r="73" spans="1:10" ht="12.75">
      <c r="A73" s="2">
        <v>-10.9616</v>
      </c>
      <c r="B73" s="5">
        <v>0.23896573</v>
      </c>
      <c r="C73" s="4">
        <v>0.0020063</v>
      </c>
      <c r="D73" s="4">
        <v>-0.00018079</v>
      </c>
      <c r="E73" s="3">
        <f t="shared" si="10"/>
        <v>-236.747246888691</v>
      </c>
      <c r="F73" s="3">
        <f t="shared" si="11"/>
        <v>-267.3116926011675</v>
      </c>
      <c r="G73" s="3">
        <f t="shared" si="12"/>
        <v>-69.5373995689735</v>
      </c>
      <c r="H73" s="3">
        <f t="shared" si="13"/>
        <v>-156.45914903019036</v>
      </c>
      <c r="I73" s="3">
        <f t="shared" si="8"/>
        <v>80.28809785850063</v>
      </c>
      <c r="J73" s="3">
        <f t="shared" si="9"/>
        <v>110.85254357097716</v>
      </c>
    </row>
    <row r="74" spans="1:10" ht="12.75">
      <c r="A74" s="2">
        <v>-9.9611</v>
      </c>
      <c r="B74" s="5">
        <v>0.24088201</v>
      </c>
      <c r="C74" s="4">
        <v>0.0018251</v>
      </c>
      <c r="D74" s="4">
        <v>-0.00018137</v>
      </c>
      <c r="E74" s="3">
        <f t="shared" si="10"/>
        <v>-237.812155686567</v>
      </c>
      <c r="F74" s="3">
        <f t="shared" si="11"/>
        <v>-268.6216994556975</v>
      </c>
      <c r="G74" s="3">
        <f t="shared" si="12"/>
        <v>-69.7604854241093</v>
      </c>
      <c r="H74" s="3">
        <f t="shared" si="13"/>
        <v>-156.96109220424594</v>
      </c>
      <c r="I74" s="3">
        <f t="shared" si="8"/>
        <v>80.85106348232105</v>
      </c>
      <c r="J74" s="3">
        <f t="shared" si="9"/>
        <v>111.66060725145158</v>
      </c>
    </row>
    <row r="75" spans="1:10" ht="12.75">
      <c r="A75" s="2">
        <v>-8.9605</v>
      </c>
      <c r="B75" s="5">
        <v>0.24261692</v>
      </c>
      <c r="C75" s="4">
        <v>0.0016433</v>
      </c>
      <c r="D75" s="4">
        <v>-0.0001819</v>
      </c>
      <c r="E75" s="3">
        <f t="shared" si="10"/>
        <v>-238.77627414656405</v>
      </c>
      <c r="F75" s="3">
        <f t="shared" si="11"/>
        <v>-269.8077181961701</v>
      </c>
      <c r="G75" s="3">
        <f t="shared" si="12"/>
        <v>-69.9643397400093</v>
      </c>
      <c r="H75" s="3">
        <f t="shared" si="13"/>
        <v>-157.4197644150209</v>
      </c>
      <c r="I75" s="3">
        <f t="shared" si="8"/>
        <v>81.35650973154316</v>
      </c>
      <c r="J75" s="3">
        <f t="shared" si="9"/>
        <v>112.38795378114918</v>
      </c>
    </row>
    <row r="76" spans="1:10" ht="12.75">
      <c r="A76" s="2">
        <v>-7.9599</v>
      </c>
      <c r="B76" s="5">
        <v>0.24416999</v>
      </c>
      <c r="C76" s="4">
        <v>0.0014611</v>
      </c>
      <c r="D76" s="4">
        <v>-0.00018237</v>
      </c>
      <c r="E76" s="3">
        <f t="shared" si="10"/>
        <v>-239.63934108183304</v>
      </c>
      <c r="F76" s="3">
        <f t="shared" si="11"/>
        <v>-270.86942752130255</v>
      </c>
      <c r="G76" s="3">
        <f t="shared" si="12"/>
        <v>-70.14511620882624</v>
      </c>
      <c r="H76" s="3">
        <f t="shared" si="13"/>
        <v>-157.82651146985904</v>
      </c>
      <c r="I76" s="3">
        <f t="shared" si="8"/>
        <v>81.812829611974</v>
      </c>
      <c r="J76" s="3">
        <f t="shared" si="9"/>
        <v>113.04291605144351</v>
      </c>
    </row>
    <row r="77" spans="1:10" ht="12.75">
      <c r="A77" s="2">
        <v>-6.9594</v>
      </c>
      <c r="B77" s="5">
        <v>0.24554071</v>
      </c>
      <c r="C77" s="4">
        <v>0.0012784</v>
      </c>
      <c r="D77" s="4">
        <v>-0.00018279</v>
      </c>
      <c r="E77" s="3">
        <f t="shared" si="10"/>
        <v>-240.40107307685702</v>
      </c>
      <c r="F77" s="3">
        <f t="shared" si="11"/>
        <v>-271.80647878502253</v>
      </c>
      <c r="G77" s="3">
        <f t="shared" si="12"/>
        <v>-70.30666113840735</v>
      </c>
      <c r="H77" s="3">
        <f t="shared" si="13"/>
        <v>-158.18998756141653</v>
      </c>
      <c r="I77" s="3">
        <f t="shared" si="8"/>
        <v>82.21108551544049</v>
      </c>
      <c r="J77" s="3">
        <f t="shared" si="9"/>
        <v>113.616491223606</v>
      </c>
    </row>
    <row r="78" spans="1:10" ht="12.75">
      <c r="A78" s="2">
        <v>-5.9588</v>
      </c>
      <c r="B78" s="5">
        <v>0.24672861</v>
      </c>
      <c r="C78" s="4">
        <v>0.0010953</v>
      </c>
      <c r="D78" s="4">
        <v>-0.00018315</v>
      </c>
      <c r="E78" s="3">
        <f t="shared" si="10"/>
        <v>-241.06120894478698</v>
      </c>
      <c r="F78" s="3">
        <f t="shared" si="11"/>
        <v>-272.6185506860475</v>
      </c>
      <c r="G78" s="3">
        <f t="shared" si="12"/>
        <v>-70.44512822090545</v>
      </c>
      <c r="H78" s="3">
        <f t="shared" si="13"/>
        <v>-158.50153849703727</v>
      </c>
      <c r="I78" s="3">
        <f t="shared" si="8"/>
        <v>82.55967044774971</v>
      </c>
      <c r="J78" s="3">
        <f t="shared" si="9"/>
        <v>114.11701218901024</v>
      </c>
    </row>
    <row r="79" spans="1:10" ht="12.75">
      <c r="A79" s="2">
        <v>-4.9582</v>
      </c>
      <c r="B79" s="5">
        <v>0.24773349</v>
      </c>
      <c r="C79" s="4">
        <v>0.0009119</v>
      </c>
      <c r="D79" s="4">
        <v>-0.00018346</v>
      </c>
      <c r="E79" s="3">
        <f t="shared" si="10"/>
        <v>-241.61963754228304</v>
      </c>
      <c r="F79" s="3">
        <f t="shared" si="11"/>
        <v>-273.30550650042755</v>
      </c>
      <c r="G79" s="3">
        <f t="shared" si="12"/>
        <v>-70.5643637641677</v>
      </c>
      <c r="H79" s="3">
        <f t="shared" si="13"/>
        <v>-158.7698184693773</v>
      </c>
      <c r="I79" s="3">
        <f t="shared" si="8"/>
        <v>82.84981907290575</v>
      </c>
      <c r="J79" s="3">
        <f t="shared" si="9"/>
        <v>114.53568803105026</v>
      </c>
    </row>
    <row r="80" spans="1:10" ht="12.75">
      <c r="A80" s="2">
        <v>-3.9577</v>
      </c>
      <c r="B80" s="5">
        <v>0.24855489</v>
      </c>
      <c r="C80" s="4">
        <v>0.00072821</v>
      </c>
      <c r="D80" s="4">
        <v>-0.00018371</v>
      </c>
      <c r="E80" s="3">
        <f t="shared" si="10"/>
        <v>-242.07610323966304</v>
      </c>
      <c r="F80" s="3">
        <f t="shared" si="11"/>
        <v>-273.86703176307753</v>
      </c>
      <c r="G80" s="3">
        <f t="shared" si="12"/>
        <v>-70.66052146034691</v>
      </c>
      <c r="H80" s="3">
        <f t="shared" si="13"/>
        <v>-158.98617328578055</v>
      </c>
      <c r="I80" s="3">
        <f t="shared" si="8"/>
        <v>83.08992995388249</v>
      </c>
      <c r="J80" s="3">
        <f t="shared" si="9"/>
        <v>114.88085847729698</v>
      </c>
    </row>
    <row r="81" spans="1:10" ht="12.75">
      <c r="A81" s="2">
        <v>-2.9571</v>
      </c>
      <c r="B81" s="5">
        <v>0.24919258</v>
      </c>
      <c r="C81" s="4">
        <v>0.0005443</v>
      </c>
      <c r="D81" s="4">
        <v>-0.0001839</v>
      </c>
      <c r="E81" s="3">
        <f t="shared" si="10"/>
        <v>-242.43047822208604</v>
      </c>
      <c r="F81" s="3">
        <f t="shared" si="11"/>
        <v>-274.30296924145506</v>
      </c>
      <c r="G81" s="3">
        <f t="shared" si="12"/>
        <v>-70.73360130944313</v>
      </c>
      <c r="H81" s="3">
        <f t="shared" si="13"/>
        <v>-159.15060294624706</v>
      </c>
      <c r="I81" s="3">
        <f t="shared" si="8"/>
        <v>83.27987527583898</v>
      </c>
      <c r="J81" s="3">
        <f t="shared" si="9"/>
        <v>115.152366295208</v>
      </c>
    </row>
    <row r="82" spans="1:10" ht="12.75">
      <c r="A82" s="2">
        <v>-1.9566</v>
      </c>
      <c r="B82" s="5">
        <v>0.24964645</v>
      </c>
      <c r="C82" s="4">
        <v>0.00036022</v>
      </c>
      <c r="D82" s="4">
        <v>-0.00018404</v>
      </c>
      <c r="E82" s="3">
        <f t="shared" si="10"/>
        <v>-242.682701360715</v>
      </c>
      <c r="F82" s="3">
        <f t="shared" si="11"/>
        <v>-274.61324373738756</v>
      </c>
      <c r="G82" s="3">
        <f t="shared" si="12"/>
        <v>-70.7874496193035</v>
      </c>
      <c r="H82" s="3">
        <f t="shared" si="13"/>
        <v>-159.27176164343288</v>
      </c>
      <c r="I82" s="3">
        <f t="shared" si="8"/>
        <v>83.4109397172821</v>
      </c>
      <c r="J82" s="3">
        <f t="shared" si="9"/>
        <v>115.34148209395468</v>
      </c>
    </row>
    <row r="83" spans="1:10" ht="12.75">
      <c r="A83" s="2">
        <v>-0.956</v>
      </c>
      <c r="B83" s="5">
        <v>0.24991501</v>
      </c>
      <c r="C83" s="4">
        <v>0.00017604</v>
      </c>
      <c r="D83" s="4">
        <v>-0.00018412</v>
      </c>
      <c r="E83" s="3">
        <f aca="true" t="shared" si="14" ref="E83:E101">-E$17-E$18*B83</f>
        <v>-242.831944637667</v>
      </c>
      <c r="F83" s="3">
        <f aca="true" t="shared" si="15" ref="F83:F101">-F$17-F$18*$B83</f>
        <v>-274.79683665744756</v>
      </c>
      <c r="G83" s="3">
        <f aca="true" t="shared" si="16" ref="G83:G101">$F$10*D83*(6*G$17)^2/Gc</f>
        <v>-70.81822008208087</v>
      </c>
      <c r="H83" s="3">
        <f aca="true" t="shared" si="17" ref="H83:H101">$F$10*$D83*(6*H$17)^2/Gc</f>
        <v>-159.34099518468193</v>
      </c>
      <c r="I83" s="3">
        <f aca="true" t="shared" si="18" ref="I83:I100">H83-E83</f>
        <v>83.49094945298506</v>
      </c>
      <c r="J83" s="3">
        <f t="shared" si="9"/>
        <v>115.45584147276563</v>
      </c>
    </row>
    <row r="84" spans="1:10" ht="12.75">
      <c r="A84" s="2">
        <v>0.0446</v>
      </c>
      <c r="B84" s="5">
        <v>0.249998</v>
      </c>
      <c r="C84" s="4">
        <v>-8.2061E-06</v>
      </c>
      <c r="D84" s="4">
        <v>-0.00018415</v>
      </c>
      <c r="E84" s="3">
        <f t="shared" si="14"/>
        <v>-242.87806356660002</v>
      </c>
      <c r="F84" s="3">
        <f t="shared" si="15"/>
        <v>-274.8535702605</v>
      </c>
      <c r="G84" s="3">
        <f t="shared" si="16"/>
        <v>-70.82975900562238</v>
      </c>
      <c r="H84" s="3">
        <f t="shared" si="17"/>
        <v>-159.36695776265034</v>
      </c>
      <c r="I84" s="3">
        <f t="shared" si="18"/>
        <v>83.51110580394968</v>
      </c>
      <c r="J84" s="3">
        <f aca="true" t="shared" si="19" ref="J84:J101">H84-F84</f>
        <v>115.48661249784968</v>
      </c>
    </row>
    <row r="85" spans="1:10" ht="12.75">
      <c r="A85" s="2">
        <v>1.0451</v>
      </c>
      <c r="B85" s="5">
        <v>0.24989639</v>
      </c>
      <c r="C85" s="4">
        <v>-0.00019245</v>
      </c>
      <c r="D85" s="4">
        <v>-0.00018412</v>
      </c>
      <c r="E85" s="3">
        <f t="shared" si="14"/>
        <v>-242.821597192713</v>
      </c>
      <c r="F85" s="3">
        <f t="shared" si="15"/>
        <v>-274.7841076577025</v>
      </c>
      <c r="G85" s="3">
        <f t="shared" si="16"/>
        <v>-70.81822008208087</v>
      </c>
      <c r="H85" s="3">
        <f t="shared" si="17"/>
        <v>-159.34099518468193</v>
      </c>
      <c r="I85" s="3">
        <f t="shared" si="18"/>
        <v>83.48060200803107</v>
      </c>
      <c r="J85" s="3">
        <f t="shared" si="19"/>
        <v>115.44311247302059</v>
      </c>
    </row>
    <row r="86" spans="1:10" ht="12.75">
      <c r="A86" s="2">
        <v>2.0457</v>
      </c>
      <c r="B86" s="5">
        <v>0.24961073</v>
      </c>
      <c r="C86" s="4">
        <v>-0.00037663</v>
      </c>
      <c r="D86" s="4">
        <v>-0.00018403</v>
      </c>
      <c r="E86" s="3">
        <f t="shared" si="14"/>
        <v>-242.662851160191</v>
      </c>
      <c r="F86" s="3">
        <f t="shared" si="15"/>
        <v>-274.58882483991755</v>
      </c>
      <c r="G86" s="3">
        <f t="shared" si="16"/>
        <v>-70.78360331145635</v>
      </c>
      <c r="H86" s="3">
        <f t="shared" si="17"/>
        <v>-159.26310745077677</v>
      </c>
      <c r="I86" s="3">
        <f t="shared" si="18"/>
        <v>83.39974370941422</v>
      </c>
      <c r="J86" s="3">
        <f t="shared" si="19"/>
        <v>115.32571738914078</v>
      </c>
    </row>
    <row r="87" spans="1:10" ht="12.75">
      <c r="A87" s="2">
        <v>3.0463</v>
      </c>
      <c r="B87" s="5">
        <v>0.24914104</v>
      </c>
      <c r="C87" s="4">
        <v>-0.00056069</v>
      </c>
      <c r="D87" s="4">
        <v>-0.00018389</v>
      </c>
      <c r="E87" s="3">
        <f t="shared" si="14"/>
        <v>-242.40183658336804</v>
      </c>
      <c r="F87" s="3">
        <f t="shared" si="15"/>
        <v>-274.2677354795401</v>
      </c>
      <c r="G87" s="3">
        <f t="shared" si="16"/>
        <v>-70.72975500159598</v>
      </c>
      <c r="H87" s="3">
        <f t="shared" si="17"/>
        <v>-159.14194875359095</v>
      </c>
      <c r="I87" s="3">
        <f t="shared" si="18"/>
        <v>83.25988782977709</v>
      </c>
      <c r="J87" s="3">
        <f t="shared" si="19"/>
        <v>115.12578672594913</v>
      </c>
    </row>
    <row r="88" spans="1:10" ht="12.75">
      <c r="A88" s="2">
        <v>4.0468</v>
      </c>
      <c r="B88" s="5">
        <v>0.24848753</v>
      </c>
      <c r="C88" s="4">
        <v>-0.00074459</v>
      </c>
      <c r="D88" s="4">
        <v>-0.00018369</v>
      </c>
      <c r="E88" s="3">
        <f t="shared" si="14"/>
        <v>-242.03867016275103</v>
      </c>
      <c r="F88" s="3">
        <f t="shared" si="15"/>
        <v>-273.82098313671753</v>
      </c>
      <c r="G88" s="3">
        <f t="shared" si="16"/>
        <v>-70.65282884465259</v>
      </c>
      <c r="H88" s="3">
        <f t="shared" si="17"/>
        <v>-158.9688649004683</v>
      </c>
      <c r="I88" s="3">
        <f t="shared" si="18"/>
        <v>83.06980526228273</v>
      </c>
      <c r="J88" s="3">
        <f t="shared" si="19"/>
        <v>114.85211823624923</v>
      </c>
    </row>
    <row r="89" spans="1:10" ht="12.75">
      <c r="A89" s="2">
        <v>5.0474</v>
      </c>
      <c r="B89" s="5">
        <v>0.24765034</v>
      </c>
      <c r="C89" s="4">
        <v>-0.00092825</v>
      </c>
      <c r="D89" s="4">
        <v>-0.00018343</v>
      </c>
      <c r="E89" s="3">
        <f t="shared" si="14"/>
        <v>-241.573429698678</v>
      </c>
      <c r="F89" s="3">
        <f t="shared" si="15"/>
        <v>-273.24866351821504</v>
      </c>
      <c r="G89" s="3">
        <f t="shared" si="16"/>
        <v>-70.55282484062617</v>
      </c>
      <c r="H89" s="3">
        <f t="shared" si="17"/>
        <v>-158.74385589140888</v>
      </c>
      <c r="I89" s="3">
        <f t="shared" si="18"/>
        <v>82.82957380726913</v>
      </c>
      <c r="J89" s="3">
        <f t="shared" si="19"/>
        <v>114.50480762680615</v>
      </c>
    </row>
    <row r="90" spans="1:10" ht="12.75">
      <c r="A90" s="2">
        <v>6.0479</v>
      </c>
      <c r="B90" s="5">
        <v>0.24662969</v>
      </c>
      <c r="C90" s="4">
        <v>-0.0011116</v>
      </c>
      <c r="D90" s="4">
        <v>-0.00018312</v>
      </c>
      <c r="E90" s="3">
        <f t="shared" si="14"/>
        <v>-241.00623744882301</v>
      </c>
      <c r="F90" s="3">
        <f t="shared" si="15"/>
        <v>-272.55092702037757</v>
      </c>
      <c r="G90" s="3">
        <f t="shared" si="16"/>
        <v>-70.43358929736394</v>
      </c>
      <c r="H90" s="3">
        <f t="shared" si="17"/>
        <v>-158.47557591906886</v>
      </c>
      <c r="I90" s="3">
        <f t="shared" si="18"/>
        <v>82.53066152975416</v>
      </c>
      <c r="J90" s="3">
        <f t="shared" si="19"/>
        <v>114.07535110130871</v>
      </c>
    </row>
    <row r="91" spans="1:10" ht="12.75">
      <c r="A91" s="2">
        <v>7.0485</v>
      </c>
      <c r="B91" s="5">
        <v>0.24542605</v>
      </c>
      <c r="C91" s="4">
        <v>-0.0012947</v>
      </c>
      <c r="D91" s="4">
        <v>-0.00018275</v>
      </c>
      <c r="E91" s="3">
        <f t="shared" si="14"/>
        <v>-240.33735460003504</v>
      </c>
      <c r="F91" s="3">
        <f t="shared" si="15"/>
        <v>-271.72809494448757</v>
      </c>
      <c r="G91" s="3">
        <f t="shared" si="16"/>
        <v>-70.29127590701867</v>
      </c>
      <c r="H91" s="3">
        <f t="shared" si="17"/>
        <v>-158.155370790792</v>
      </c>
      <c r="I91" s="3">
        <f t="shared" si="18"/>
        <v>82.18198380924304</v>
      </c>
      <c r="J91" s="3">
        <f t="shared" si="19"/>
        <v>113.57272415369556</v>
      </c>
    </row>
    <row r="92" spans="1:10" ht="12.75">
      <c r="A92" s="2">
        <v>8.0491</v>
      </c>
      <c r="B92" s="5">
        <v>0.24403961</v>
      </c>
      <c r="C92" s="4">
        <v>-0.0014773</v>
      </c>
      <c r="D92" s="4">
        <v>-0.00018233</v>
      </c>
      <c r="E92" s="3">
        <f t="shared" si="14"/>
        <v>-239.56688673848703</v>
      </c>
      <c r="F92" s="3">
        <f t="shared" si="15"/>
        <v>-270.78029717829753</v>
      </c>
      <c r="G92" s="3">
        <f t="shared" si="16"/>
        <v>-70.12973097743755</v>
      </c>
      <c r="H92" s="3">
        <f t="shared" si="17"/>
        <v>-157.79189469923452</v>
      </c>
      <c r="I92" s="3">
        <f t="shared" si="18"/>
        <v>81.77499203925251</v>
      </c>
      <c r="J92" s="3">
        <f t="shared" si="19"/>
        <v>112.98840247906301</v>
      </c>
    </row>
    <row r="93" spans="1:10" ht="12.75">
      <c r="A93" s="2">
        <v>9.0496</v>
      </c>
      <c r="B93" s="5">
        <v>0.24247087</v>
      </c>
      <c r="C93" s="4">
        <v>-0.0016595</v>
      </c>
      <c r="D93" s="4">
        <v>-0.00018185</v>
      </c>
      <c r="E93" s="3">
        <f t="shared" si="14"/>
        <v>-238.69511172252902</v>
      </c>
      <c r="F93" s="3">
        <f t="shared" si="15"/>
        <v>-269.70787553168253</v>
      </c>
      <c r="G93" s="3">
        <f t="shared" si="16"/>
        <v>-69.94510820077343</v>
      </c>
      <c r="H93" s="3">
        <f t="shared" si="17"/>
        <v>-157.37649345174023</v>
      </c>
      <c r="I93" s="3">
        <f t="shared" si="18"/>
        <v>81.31861827078879</v>
      </c>
      <c r="J93" s="3">
        <f t="shared" si="19"/>
        <v>112.3313820799423</v>
      </c>
    </row>
    <row r="94" spans="1:10" ht="12.75">
      <c r="A94" s="2">
        <v>10.0502</v>
      </c>
      <c r="B94" s="5">
        <v>0.24072033</v>
      </c>
      <c r="C94" s="4">
        <v>-0.0018412</v>
      </c>
      <c r="D94" s="4">
        <v>-0.00018132</v>
      </c>
      <c r="E94" s="3">
        <f t="shared" si="14"/>
        <v>-237.722307410511</v>
      </c>
      <c r="F94" s="3">
        <f t="shared" si="15"/>
        <v>-268.5111718145176</v>
      </c>
      <c r="G94" s="3">
        <f t="shared" si="16"/>
        <v>-69.74125388487346</v>
      </c>
      <c r="H94" s="3">
        <f t="shared" si="17"/>
        <v>-156.91782124096528</v>
      </c>
      <c r="I94" s="3">
        <f t="shared" si="18"/>
        <v>80.80448616954573</v>
      </c>
      <c r="J94" s="3">
        <f t="shared" si="19"/>
        <v>111.5933505735523</v>
      </c>
    </row>
    <row r="95" spans="1:10" ht="12.75">
      <c r="A95" s="2">
        <v>11.0508</v>
      </c>
      <c r="B95" s="5">
        <v>0.23878848</v>
      </c>
      <c r="C95" s="4">
        <v>-0.0020224</v>
      </c>
      <c r="D95" s="4">
        <v>-0.00018073</v>
      </c>
      <c r="E95" s="3">
        <f t="shared" si="14"/>
        <v>-236.64874610361602</v>
      </c>
      <c r="F95" s="3">
        <f t="shared" si="15"/>
        <v>-267.19052100048003</v>
      </c>
      <c r="G95" s="3">
        <f t="shared" si="16"/>
        <v>-69.51432172189048</v>
      </c>
      <c r="H95" s="3">
        <f t="shared" si="17"/>
        <v>-156.4072238742536</v>
      </c>
      <c r="I95" s="3">
        <f t="shared" si="18"/>
        <v>80.24152222936243</v>
      </c>
      <c r="J95" s="3">
        <f t="shared" si="19"/>
        <v>110.78329712622644</v>
      </c>
    </row>
    <row r="96" spans="1:10" ht="12.75">
      <c r="A96" s="2">
        <v>12.0513</v>
      </c>
      <c r="B96" s="5">
        <v>0.23667589</v>
      </c>
      <c r="C96" s="4">
        <v>-0.0022029</v>
      </c>
      <c r="D96" s="4">
        <v>-0.00018009</v>
      </c>
      <c r="E96" s="3">
        <f t="shared" si="14"/>
        <v>-235.47474456036304</v>
      </c>
      <c r="F96" s="3">
        <f t="shared" si="15"/>
        <v>-265.7463127528275</v>
      </c>
      <c r="G96" s="3">
        <f t="shared" si="16"/>
        <v>-69.26815801967163</v>
      </c>
      <c r="H96" s="3">
        <f t="shared" si="17"/>
        <v>-155.85335554426118</v>
      </c>
      <c r="I96" s="3">
        <f t="shared" si="18"/>
        <v>79.62138901610186</v>
      </c>
      <c r="J96" s="3">
        <f t="shared" si="19"/>
        <v>109.89295720856634</v>
      </c>
    </row>
    <row r="97" spans="1:10" ht="12.75">
      <c r="A97" s="2">
        <v>13.0519</v>
      </c>
      <c r="B97" s="5">
        <v>0.23438186</v>
      </c>
      <c r="C97" s="4">
        <v>-0.0023827</v>
      </c>
      <c r="D97" s="4">
        <v>-0.00017926</v>
      </c>
      <c r="E97" s="3">
        <f t="shared" si="14"/>
        <v>-234.199913779062</v>
      </c>
      <c r="F97" s="3">
        <f t="shared" si="15"/>
        <v>-264.17806853773504</v>
      </c>
      <c r="G97" s="3">
        <f t="shared" si="16"/>
        <v>-68.94891446835659</v>
      </c>
      <c r="H97" s="3">
        <f t="shared" si="17"/>
        <v>-155.1350575538023</v>
      </c>
      <c r="I97" s="3">
        <f t="shared" si="18"/>
        <v>79.06485622525969</v>
      </c>
      <c r="J97" s="3">
        <f t="shared" si="19"/>
        <v>109.04301098393273</v>
      </c>
    </row>
    <row r="98" spans="1:10" ht="12.75">
      <c r="A98" s="2">
        <v>14.0524</v>
      </c>
      <c r="B98" s="5">
        <v>0.23190881</v>
      </c>
      <c r="C98" s="4">
        <v>-0.0025615</v>
      </c>
      <c r="D98" s="4">
        <v>-0.00017811</v>
      </c>
      <c r="E98" s="3">
        <f t="shared" si="14"/>
        <v>-232.82559859412703</v>
      </c>
      <c r="F98" s="3">
        <f t="shared" si="15"/>
        <v>-262.48744271499754</v>
      </c>
      <c r="G98" s="3">
        <f t="shared" si="16"/>
        <v>-68.50658906593212</v>
      </c>
      <c r="H98" s="3">
        <f t="shared" si="17"/>
        <v>-154.13982539834726</v>
      </c>
      <c r="I98" s="3">
        <f t="shared" si="18"/>
        <v>78.68577319577977</v>
      </c>
      <c r="J98" s="3">
        <f t="shared" si="19"/>
        <v>108.34761731665029</v>
      </c>
    </row>
    <row r="99" spans="1:10" ht="12.75">
      <c r="A99" s="2">
        <v>15.053</v>
      </c>
      <c r="B99" s="5">
        <v>0.22925668</v>
      </c>
      <c r="C99" s="4">
        <v>-0.002739</v>
      </c>
      <c r="D99" s="4">
        <v>-0.00017664</v>
      </c>
      <c r="E99" s="3">
        <f t="shared" si="14"/>
        <v>-231.351765662556</v>
      </c>
      <c r="F99" s="3">
        <f t="shared" si="15"/>
        <v>-260.67439426743005</v>
      </c>
      <c r="G99" s="3">
        <f t="shared" si="16"/>
        <v>-67.94118181239823</v>
      </c>
      <c r="H99" s="3">
        <f t="shared" si="17"/>
        <v>-152.867659077896</v>
      </c>
      <c r="I99" s="3">
        <f t="shared" si="18"/>
        <v>78.48410658466</v>
      </c>
      <c r="J99" s="3">
        <f t="shared" si="19"/>
        <v>107.80673518953404</v>
      </c>
    </row>
    <row r="100" spans="1:10" ht="12.75">
      <c r="A100" s="2">
        <v>16.0536</v>
      </c>
      <c r="B100" s="5">
        <v>0.22642752</v>
      </c>
      <c r="C100" s="4">
        <v>-0.0029149</v>
      </c>
      <c r="D100" s="4">
        <v>-0.00017484</v>
      </c>
      <c r="E100" s="3">
        <f t="shared" si="14"/>
        <v>-229.779554203584</v>
      </c>
      <c r="F100" s="3">
        <f t="shared" si="15"/>
        <v>-258.74032461552</v>
      </c>
      <c r="G100" s="3">
        <f t="shared" si="16"/>
        <v>-67.24884639990776</v>
      </c>
      <c r="H100" s="3">
        <f t="shared" si="17"/>
        <v>-151.3099043997925</v>
      </c>
      <c r="I100" s="3">
        <f t="shared" si="18"/>
        <v>78.46964980379153</v>
      </c>
      <c r="J100" s="3">
        <f t="shared" si="19"/>
        <v>107.43042021572754</v>
      </c>
    </row>
    <row r="101" spans="1:10" ht="12.75">
      <c r="A101">
        <v>17.0541</v>
      </c>
      <c r="B101" s="5">
        <v>0.22342334</v>
      </c>
      <c r="C101" s="6">
        <v>-0.0030888</v>
      </c>
      <c r="D101" s="6">
        <v>-0.00017273</v>
      </c>
      <c r="E101" s="3">
        <f t="shared" si="14"/>
        <v>-228.11008120777802</v>
      </c>
      <c r="F101" s="3">
        <f t="shared" si="15"/>
        <v>-256.68660783496506</v>
      </c>
      <c r="G101" s="3">
        <f t="shared" si="16"/>
        <v>-66.43727544415505</v>
      </c>
      <c r="H101" s="3">
        <f t="shared" si="17"/>
        <v>-149.48386974934886</v>
      </c>
      <c r="I101" s="3">
        <f>H101-E101</f>
        <v>78.62621145842917</v>
      </c>
      <c r="J101" s="3">
        <f t="shared" si="19"/>
        <v>107.2027380856162</v>
      </c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2009-04-22T14:53:48Z</dcterms:created>
  <dcterms:modified xsi:type="dcterms:W3CDTF">2009-05-30T14:01:25Z</dcterms:modified>
  <cp:category/>
  <cp:version/>
  <cp:contentType/>
  <cp:contentStatus/>
</cp:coreProperties>
</file>